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55" firstSheet="3" activeTab="3"/>
  </bookViews>
  <sheets>
    <sheet name="Conversion" sheetId="1" state="hidden" r:id="rId1"/>
    <sheet name="Variables" sheetId="2" state="hidden" r:id="rId2"/>
    <sheet name="Listes" sheetId="3" state="hidden" r:id="rId3"/>
    <sheet name="FINESS" sheetId="4" r:id="rId4"/>
    <sheet name="Activité" sheetId="5" r:id="rId5"/>
    <sheet name="GIR-GMP-PMP" sheetId="6" r:id="rId6"/>
    <sheet name="Charges-Produits" sheetId="7" r:id="rId7"/>
    <sheet name="Affectation_résultat" sheetId="8" r:id="rId8"/>
    <sheet name="Effectifs" sheetId="9" r:id="rId9"/>
  </sheets>
  <externalReferences>
    <externalReference r:id="rId12"/>
  </externalReferences>
  <definedNames>
    <definedName name="__CAEHACTI___DATEPMP_CAPANN0">'GIR-GMP-PMP'!$G$25</definedName>
    <definedName name="__CAEHIDEN___DATEARRI___ANN0">'FINESS'!$E$29</definedName>
    <definedName name="__CAEHIDEN___DATEHABI___ANN0">'FINESS'!$E$13</definedName>
    <definedName name="CATEGORIE">'Listes'!$B$11:$B$11</definedName>
    <definedName name="CCNT" localSheetId="2">'Listes'!$B$14:$C$26</definedName>
    <definedName name="CRCAEHACTI___DATEPMP_CAPANN0">'Conversion'!$B$3</definedName>
    <definedName name="CRCAEHACTI___PLAUPASA___ANN0">'FINESS'!$F$37</definedName>
    <definedName name="CRCAEHACTI___PLAUUHR____ANN0">'FINESS'!$G$37</definedName>
    <definedName name="CRCAEHACTI___PLFIPASA___ANN0">'FINESS'!$F$36</definedName>
    <definedName name="CRCAEHACTI___PLFIUHR____ANN0">'FINESS'!$G$36</definedName>
    <definedName name="CRCAEHACTI___PMP_____CAPANN0">'GIR-GMP-PMP'!$G$24</definedName>
    <definedName name="CRCAEHACTI_AJNBRES___CAPANN0">'Activité'!$H$25</definedName>
    <definedName name="CRCAEHACTI_AJNBRES___CARANM1">'Activité'!$G$25</definedName>
    <definedName name="CRCAEHACTI_AJNBRES___CARANM2">'Activité'!$F$25</definedName>
    <definedName name="CRCAEHACTI_AJPLAUAJ_____ANN0">'FINESS'!$I$37</definedName>
    <definedName name="CRCAEHACTI_AJPLFIAJ_____ANN0">'FINESS'!$I$36</definedName>
    <definedName name="CRCAEHACTI_HPPADGIR1_CAPANN0">'Activité'!$H$9</definedName>
    <definedName name="CRCAEHACTI_HPPADGIR1_CARANM1">'Activité'!$G$9</definedName>
    <definedName name="CRCAEHACTI_HPPADGIR1_CARANM2">'Activité'!$F$9</definedName>
    <definedName name="CRCAEHACTI_HPPADGIR2_CAPANN0">'Activité'!$H$10</definedName>
    <definedName name="CRCAEHACTI_HPPADGIR2_CARANM1">'Activité'!$G$10</definedName>
    <definedName name="CRCAEHACTI_HPPADGIR2_CARANM2">'Activité'!$F$10</definedName>
    <definedName name="CRCAEHACTI_HPPADGIR3_CAPANN0">'Activité'!$H$11</definedName>
    <definedName name="CRCAEHACTI_HPPADGIR3_CARANM1">'Activité'!$G$11</definedName>
    <definedName name="CRCAEHACTI_HPPADGIR3_CARANM2">'Activité'!$F$11</definedName>
    <definedName name="CRCAEHACTI_HPPADGIR4_CAPANN0">'Activité'!$H$12</definedName>
    <definedName name="CRCAEHACTI_HPPADGIR4_CARANM1">'Activité'!$G$12</definedName>
    <definedName name="CRCAEHACTI_HPPADGIR4_CARANM2">'Activité'!$F$12</definedName>
    <definedName name="CRCAEHACTI_HPPADGIR5_CAPANN0">'Activité'!$H$13</definedName>
    <definedName name="CRCAEHACTI_HPPADGIR5_CARANM1">'Activité'!$G$13</definedName>
    <definedName name="CRCAEHACTI_HPPADGIR5_CARANM2">'Activité'!$F$13</definedName>
    <definedName name="CRCAEHACTI_HPPADGIR6_CAPANN0">'Activité'!$H$14</definedName>
    <definedName name="CRCAEHACTI_HPPADGIR6_CARANM1">'Activité'!$G$14</definedName>
    <definedName name="CRCAEHACTI_HPPADGIR6_CARANM2">'Activité'!$F$14</definedName>
    <definedName name="CRCAEHACTI_HPPADM60__CAPANN0">'Activité'!$H$16</definedName>
    <definedName name="CRCAEHACTI_HPPADM60__CARANM1">'Activité'!$G$16</definedName>
    <definedName name="CRCAEHACTI_HPPADM60__CARANM2">'Activité'!$F$16</definedName>
    <definedName name="CRCAEHACTI_HPPLAUHP_____ANN0">'FINESS'!$E$37</definedName>
    <definedName name="CRCAEHACTI_HPPLFIHP_____ANN0">'FINESS'!$E$36</definedName>
    <definedName name="CRCAEHACTI_HTNBRES___CAPANN0">'Activité'!$H$26</definedName>
    <definedName name="CRCAEHACTI_HTNBRES___CARANM1">'Activité'!$G$26</definedName>
    <definedName name="CRCAEHACTI_HTNBRES___CARANM2">'Activité'!$F$26</definedName>
    <definedName name="CRCAEHACTI_HTPLAUHT_____ANN0">'FINESS'!$H$37</definedName>
    <definedName name="CRCAEHACTI_HTPLFIHT_____ANN0">'FINESS'!$H$36</definedName>
    <definedName name="CRCAEHACTISAJJOUR____CAPANN0">'Activité'!$K$25</definedName>
    <definedName name="CRCAEHACTISAJJOUR____CARANM1">'Activité'!$J$25</definedName>
    <definedName name="CRCAEHACTISAJJOUR____CARANM2">'Activité'!$I$25</definedName>
    <definedName name="CRCAEHACTISHPJOURGIR1CAPANN0">'Activité'!$K$9</definedName>
    <definedName name="CRCAEHACTISHPJOURGIR1CARANM1">'Activité'!$J$9</definedName>
    <definedName name="CRCAEHACTISHPJOURGIR1CARANM2">'Activité'!$I$9</definedName>
    <definedName name="CRCAEHACTISHPJOURGIR2CAPANN0">'Activité'!$K$10</definedName>
    <definedName name="CRCAEHACTISHPJOURGIR2CARANM1">'Activité'!$J$10</definedName>
    <definedName name="CRCAEHACTISHPJOURGIR2CARANM2">'Activité'!$I$10</definedName>
    <definedName name="CRCAEHACTISHPJOURGIR3CAPANN0">'Activité'!$K$11</definedName>
    <definedName name="CRCAEHACTISHPJOURGIR3CARANM1">'Activité'!$J$11</definedName>
    <definedName name="CRCAEHACTISHPJOURGIR3CARANM2">'Activité'!$I$11</definedName>
    <definedName name="CRCAEHACTISHPJOURGIR4CAPANN0">'Activité'!$K$12</definedName>
    <definedName name="CRCAEHACTISHPJOURGIR4CARANM1">'Activité'!$J$12</definedName>
    <definedName name="CRCAEHACTISHPJOURGIR4CARANM2">'Activité'!$I$12</definedName>
    <definedName name="CRCAEHACTISHPJOURGIR5CAPANN0">'Activité'!$K$13</definedName>
    <definedName name="CRCAEHACTISHPJOURGIR5CARANM1">'Activité'!$J$13</definedName>
    <definedName name="CRCAEHACTISHPJOURGIR5CARANM2">'Activité'!$I$13</definedName>
    <definedName name="CRCAEHACTISHPJOURGIR6CAPANN0">'Activité'!$K$14</definedName>
    <definedName name="CRCAEHACTISHPJOURGIR6CARANM1">'Activité'!$J$14</definedName>
    <definedName name="CRCAEHACTISHPJOURGIR6CARANM2">'Activité'!$I$14</definedName>
    <definedName name="CRCAEHACTISHPJOURM60_CAPANN0">'Activité'!$K$16</definedName>
    <definedName name="CRCAEHACTISHPJOURM60_CARANM1">'Activité'!$J$16</definedName>
    <definedName name="CRCAEHACTISHPJOURM60_CARANM2">'Activité'!$I$16</definedName>
    <definedName name="CRCAEHACTISHTJOUR____CAPANN0">'Activité'!$K$26</definedName>
    <definedName name="CRCAEHACTISHTJOUR____CARANM1">'Activité'!$J$26</definedName>
    <definedName name="CRCAEHACTISHTJOUR____CARANM2">'Activité'!$I$26</definedName>
    <definedName name="CRCAEHAUTR___EXISTPUICAPANN0">'GIR-GMP-PMP'!$G$27</definedName>
    <definedName name="CRCAEHAUTR___OPTTARIFCAPANN0">'GIR-GMP-PMP'!$G$26</definedName>
    <definedName name="CRCAEHAUTRD__RESREPRICAPANN0">'Affectation_résultat'!$F$8</definedName>
    <definedName name="CRCAEHAUTRDAJRECAUTREBEXANN0">'Charges-Produits'!$U$47</definedName>
    <definedName name="CRCAEHAUTRDAJRECAUTRECAPANN0">'Charges-Produits'!$V$47</definedName>
    <definedName name="CRCAEHAUTRDAJRECAUTRECARANN0">'Charges-Produits'!$W$47</definedName>
    <definedName name="CRCAEHAUTRDAJRECTARIFBEXANN0">'Charges-Produits'!$U$49</definedName>
    <definedName name="CRCAEHAUTRDAJRECTARIFCAPANN0">'Charges-Produits'!$V$49</definedName>
    <definedName name="CRCAEHAUTRDAJRECTARIFCARANN0">'Charges-Produits'!$W$49</definedName>
    <definedName name="CRCAEHAUTRDHPRECAUTREBEXANN0">'Charges-Produits'!$R$47</definedName>
    <definedName name="CRCAEHAUTRDHPRECAUTRECAPANN0">'Charges-Produits'!$S$47</definedName>
    <definedName name="CRCAEHAUTRDHPRECAUTRECARANN0">'Charges-Produits'!$T$47</definedName>
    <definedName name="CRCAEHAUTRDHPRECTARIFBEXANN0">'Charges-Produits'!$R$49</definedName>
    <definedName name="CRCAEHAUTRDHPRECTARIFCAPANN0">'Charges-Produits'!$S$49</definedName>
    <definedName name="CRCAEHAUTRDHPRECTARIFCARANN0">'Charges-Produits'!$T$49</definedName>
    <definedName name="CRCAEHAUTRDHTRECAUTREBEXANN0">'Charges-Produits'!$X$47</definedName>
    <definedName name="CRCAEHAUTRDHTRECAUTRECAPANN0">'Charges-Produits'!$Y$47</definedName>
    <definedName name="CRCAEHAUTRDHTRECAUTRECARANN0">'Charges-Produits'!$Z$47</definedName>
    <definedName name="CRCAEHAUTRDHTRECTARIFBEXANN0">'Charges-Produits'!$X$49</definedName>
    <definedName name="CRCAEHAUTRDHTRECTARIFCAPANN0">'Charges-Produits'!$Y$49</definedName>
    <definedName name="CRCAEHAUTRDHTRECTARIFCARANN0">'Charges-Produits'!$Z$49</definedName>
    <definedName name="CRCAEHAUTRH__RESREPRICAPANN0">'Affectation_résultat'!$D$8</definedName>
    <definedName name="CRCAEHAUTRHAJRECAUTREBEXANN0">'Charges-Produits'!$I$47</definedName>
    <definedName name="CRCAEHAUTRHAJRECAUTRECAPANN0">'Charges-Produits'!$J$47</definedName>
    <definedName name="CRCAEHAUTRHAJRECAUTRECARANN0">'Charges-Produits'!$K$47</definedName>
    <definedName name="CRCAEHAUTRHAJRECTARIFBEXANN0">'Charges-Produits'!$I$49</definedName>
    <definedName name="CRCAEHAUTRHAJRECTARIFCAPANN0">'Charges-Produits'!$J$49</definedName>
    <definedName name="CRCAEHAUTRHAJRECTARIFCARANN0">'Charges-Produits'!$K$49</definedName>
    <definedName name="CRCAEHAUTRHHPRECAUTREBEXANN0">'Charges-Produits'!$F$47</definedName>
    <definedName name="CRCAEHAUTRHHPRECAUTRECAPANN0">'Charges-Produits'!$G$47</definedName>
    <definedName name="CRCAEHAUTRHHPRECAUTRECARANN0">'Charges-Produits'!$H$47</definedName>
    <definedName name="CRCAEHAUTRHHPRECTARIFBEXANN0">'Charges-Produits'!$F$49</definedName>
    <definedName name="CRCAEHAUTRHHPRECTARIFCAPANN0">'Charges-Produits'!$G$49</definedName>
    <definedName name="CRCAEHAUTRHHPRECTARIFCARANN0">'Charges-Produits'!$H$49</definedName>
    <definedName name="CRCAEHAUTRHHTRECAUTREBEXANN0">'Charges-Produits'!$L$47</definedName>
    <definedName name="CRCAEHAUTRHHTRECAUTRECAPANN0">'Charges-Produits'!$M$47</definedName>
    <definedName name="CRCAEHAUTRHHTRECAUTRECARANN0">'Charges-Produits'!$N$47</definedName>
    <definedName name="CRCAEHAUTRHHTRECTARIFBEXANN0">'Charges-Produits'!$L$49</definedName>
    <definedName name="CRCAEHAUTRHHTRECTARIFCAPANN0">'Charges-Produits'!$M$49</definedName>
    <definedName name="CRCAEHAUTRHHTRECTARIFCARANN0">'Charges-Produits'!$N$49</definedName>
    <definedName name="CRCAEHAUTRS__RESREPRICAPANN0">'Affectation_résultat'!$H$8</definedName>
    <definedName name="CRCAEHCPTED__1064____CAPANN0">'Affectation_résultat'!$F$10</definedName>
    <definedName name="CRCAEHCPTED__10682___CAPANN0">'Affectation_résultat'!$F$11</definedName>
    <definedName name="CRCAEHCPTED__10685___CAPANN0">'Affectation_résultat'!$F$12</definedName>
    <definedName name="CRCAEHCPTED__10686___CAPANN0">'Affectation_résultat'!$F$13</definedName>
    <definedName name="CRCAEHCPTED__10687___CAPANN0">'Affectation_résultat'!$F$14</definedName>
    <definedName name="CRCAEHCPTED__110_____CAPANN0">'Affectation_résultat'!$F$15</definedName>
    <definedName name="CRCAEHCPTED__111_____CAPANN0">'Affectation_résultat'!$F$16</definedName>
    <definedName name="CRCAEHCPTED__114_____CAPANN0">'Affectation_résultat'!$F$17</definedName>
    <definedName name="CRCAEHCPTED__11510___CAPANN0">'Affectation_résultat'!$F$19</definedName>
    <definedName name="CRCAEHCPTED__11511___CAPANN0">'Affectation_résultat'!$F$20</definedName>
    <definedName name="CRCAEHCPTED__11519___CAPANN0">'Affectation_résultat'!$F$21</definedName>
    <definedName name="CRCAEHCPTED__119_____CAPANN0">'Affectation_résultat'!$F$18</definedName>
    <definedName name="CRCAEHCPTEDAJ60226___BEXANN0">'Charges-Produits'!$U$10</definedName>
    <definedName name="CRCAEHCPTEDAJ60226___CAPANN0">'Charges-Produits'!$V$10</definedName>
    <definedName name="CRCAEHCPTEDAJ60226___CARANN0">'Charges-Produits'!$W$10</definedName>
    <definedName name="CRCAEHCPTEDAJ602261__BEXANN0">'Charges-Produits'!$U$11</definedName>
    <definedName name="CRCAEHCPTEDAJ602261__CAPANN0">'Charges-Produits'!$V$11</definedName>
    <definedName name="CRCAEHCPTEDAJ602261__CARANN0">'Charges-Produits'!$W$11</definedName>
    <definedName name="CRCAEHCPTEDAJ603226__BEXANN0">'Charges-Produits'!$U$14</definedName>
    <definedName name="CRCAEHCPTEDAJ603226__CAPANN0">'Charges-Produits'!$V$14</definedName>
    <definedName name="CRCAEHCPTEDAJ603226__CARANN0">'Charges-Produits'!$W$14</definedName>
    <definedName name="CRCAEHCPTEDAJ6032261_BEXANN0">'Charges-Produits'!$U$15</definedName>
    <definedName name="CRCAEHCPTEDAJ6032261_CAPANN0">'Charges-Produits'!$V$15</definedName>
    <definedName name="CRCAEHCPTEDAJ6032261_CARANN0">'Charges-Produits'!$W$15</definedName>
    <definedName name="CRCAEHCPTEDAJ60622___BEXANN0">'Charges-Produits'!$U$17</definedName>
    <definedName name="CRCAEHCPTEDAJ60622___CAPANN0">'Charges-Produits'!$V$17</definedName>
    <definedName name="CRCAEHCPTEDAJ60622___CARANN0">'Charges-Produits'!$W$17</definedName>
    <definedName name="CRCAEHCPTEDAJ60626___BEXANN0">'Charges-Produits'!$U$18</definedName>
    <definedName name="CRCAEHCPTEDAJ60626___CAPANN0">'Charges-Produits'!$V$18</definedName>
    <definedName name="CRCAEHCPTEDAJ60626___CARANN0">'Charges-Produits'!$W$18</definedName>
    <definedName name="CRCAEHCPTEDAJ606261__BEXANN0">'Charges-Produits'!$U$19</definedName>
    <definedName name="CRCAEHCPTEDAJ606261__CAPANN0">'Charges-Produits'!$V$19</definedName>
    <definedName name="CRCAEHCPTEDAJ606261__CARANN0">'Charges-Produits'!$W$19</definedName>
    <definedName name="CRCAEHCPTEDAJ61681___BEXANN0">'Charges-Produits'!$U$26</definedName>
    <definedName name="CRCAEHCPTEDAJ61681___CAPANN0">'Charges-Produits'!$V$26</definedName>
    <definedName name="CRCAEHCPTEDAJ61681___CARANN0">'Charges-Produits'!$W$26</definedName>
    <definedName name="CRCAEHCPTEDAJ621_____BEXANN0">'Charges-Produits'!$U$28</definedName>
    <definedName name="CRCAEHCPTEDAJ621_____CAPANN0">'Charges-Produits'!$V$28</definedName>
    <definedName name="CRCAEHCPTEDAJ621_____CARANN0">'Charges-Produits'!$W$28</definedName>
    <definedName name="CRCAEHCPTEDAJ6242____BEXANN0">'Charges-Produits'!$U$31</definedName>
    <definedName name="CRCAEHCPTEDAJ6242____CAPANN0">'Charges-Produits'!$V$31</definedName>
    <definedName name="CRCAEHCPTEDAJ6242____CARANN0">'Charges-Produits'!$W$31</definedName>
    <definedName name="CRCAEHCPTEDAJ6281____BEXANN0">'Charges-Produits'!$U$33</definedName>
    <definedName name="CRCAEHCPTEDAJ6281____CAPANN0">'Charges-Produits'!$V$33</definedName>
    <definedName name="CRCAEHCPTEDAJ6281____CARANN0">'Charges-Produits'!$W$33</definedName>
    <definedName name="CRCAEHCPTEDAJ6283____BEXANN0">'Charges-Produits'!$U$34</definedName>
    <definedName name="CRCAEHCPTEDAJ6283____CAPANN0">'Charges-Produits'!$V$34</definedName>
    <definedName name="CRCAEHCPTEDAJ6283____CARANN0">'Charges-Produits'!$W$34</definedName>
    <definedName name="CRCAEHCPTEDAJ631_____BEXANN0">'Charges-Produits'!$U$35</definedName>
    <definedName name="CRCAEHCPTEDAJ631_____CAPANN0">'Charges-Produits'!$V$35</definedName>
    <definedName name="CRCAEHCPTEDAJ631_____CARANN0">'Charges-Produits'!$W$35</definedName>
    <definedName name="CRCAEHCPTEDAJ633_____BEXANN0">'Charges-Produits'!$U$36</definedName>
    <definedName name="CRCAEHCPTEDAJ633_____CAPANN0">'Charges-Produits'!$V$36</definedName>
    <definedName name="CRCAEHCPTEDAJ633_____CARANN0">'Charges-Produits'!$W$36</definedName>
    <definedName name="CRCAEHCPTEDAJ64______BEXANN0">'Charges-Produits'!$U$39</definedName>
    <definedName name="CRCAEHCPTEDAJ64______CAPANN0">'Charges-Produits'!$V$39</definedName>
    <definedName name="CRCAEHCPTEDAJ64______CARANN0">'Charges-Produits'!$W$39</definedName>
    <definedName name="CRCAEHCPTEDAJ67______BEXANN0">'Charges-Produits'!$U$42</definedName>
    <definedName name="CRCAEHCPTEDAJ67______CAPANN0">'Charges-Produits'!$V$42</definedName>
    <definedName name="CRCAEHCPTEDAJ67______CARANN0">'Charges-Produits'!$W$42</definedName>
    <definedName name="CRCAEHCPTEDAJ681_____BEXANN0">'Charges-Produits'!$U$43</definedName>
    <definedName name="CRCAEHCPTEDAJ681_____CAPANN0">'Charges-Produits'!$V$43</definedName>
    <definedName name="CRCAEHCPTEDAJ681_____CARANN0">'Charges-Produits'!$W$43</definedName>
    <definedName name="CRCAEHCPTEDAJ7343____BEXANN0">'Charges-Produits'!$U$48</definedName>
    <definedName name="CRCAEHCPTEDAJ7343____CAPANN0">'Charges-Produits'!$V$48</definedName>
    <definedName name="CRCAEHCPTEDAJ7343____CARANN0">'Charges-Produits'!$W$48</definedName>
    <definedName name="CRCAEHCPTEDHP60226___BEXANN0">'Charges-Produits'!$R$10</definedName>
    <definedName name="CRCAEHCPTEDHP60226___CAPANN0">'Charges-Produits'!$S$10</definedName>
    <definedName name="CRCAEHCPTEDHP60226___CARANN0">'Charges-Produits'!$T$10</definedName>
    <definedName name="CRCAEHCPTEDHP602261__BEXANN0">'Charges-Produits'!$R$11</definedName>
    <definedName name="CRCAEHCPTEDHP602261__CAPANN0">'Charges-Produits'!$S$11</definedName>
    <definedName name="CRCAEHCPTEDHP602261__CARANN0">'Charges-Produits'!$T$11</definedName>
    <definedName name="CRCAEHCPTEDHP603226__BEXANN0">'Charges-Produits'!$R$14</definedName>
    <definedName name="CRCAEHCPTEDHP603226__CAPANN0">'Charges-Produits'!$S$14</definedName>
    <definedName name="CRCAEHCPTEDHP603226__CARANN0">'Charges-Produits'!$T$14</definedName>
    <definedName name="CRCAEHCPTEDHP6032261_BEXANN0">'Charges-Produits'!$R$15</definedName>
    <definedName name="CRCAEHCPTEDHP6032261_CAPANN0">'Charges-Produits'!$S$15</definedName>
    <definedName name="CRCAEHCPTEDHP6032261_CARANN0">'Charges-Produits'!$T$15</definedName>
    <definedName name="CRCAEHCPTEDHP60622___BEXANN0">'Charges-Produits'!$R$17</definedName>
    <definedName name="CRCAEHCPTEDHP60622___CAPANN0">'Charges-Produits'!$S$17</definedName>
    <definedName name="CRCAEHCPTEDHP60622___CARANN0">'Charges-Produits'!$T$17</definedName>
    <definedName name="CRCAEHCPTEDHP60626___BEXANN0">'Charges-Produits'!$R$18</definedName>
    <definedName name="CRCAEHCPTEDHP60626___CAPANN0">'Charges-Produits'!$S$18</definedName>
    <definedName name="CRCAEHCPTEDHP60626___CARANN0">'Charges-Produits'!$T$18</definedName>
    <definedName name="CRCAEHCPTEDHP606261__BEXANN0">'Charges-Produits'!$R$19</definedName>
    <definedName name="CRCAEHCPTEDHP606261__CAPANN0">'Charges-Produits'!$S$19</definedName>
    <definedName name="CRCAEHCPTEDHP606261__CARANN0">'Charges-Produits'!$T$19</definedName>
    <definedName name="CRCAEHCPTEDHP61681___BEXANN0">'Charges-Produits'!$R$26</definedName>
    <definedName name="CRCAEHCPTEDHP61681___CAPANN0">'Charges-Produits'!$S$26</definedName>
    <definedName name="CRCAEHCPTEDHP61681___CARANN0">'Charges-Produits'!$T$26</definedName>
    <definedName name="CRCAEHCPTEDHP621_____BEXANN0">'Charges-Produits'!$R$28</definedName>
    <definedName name="CRCAEHCPTEDHP621_____CAPANN0">'Charges-Produits'!$S$28</definedName>
    <definedName name="CRCAEHCPTEDHP621_____CARANN0">'Charges-Produits'!$T$28</definedName>
    <definedName name="CRCAEHCPTEDHP6242____BEXANN0">'Charges-Produits'!$R$31</definedName>
    <definedName name="CRCAEHCPTEDHP6242____CAPANN0">'Charges-Produits'!$S$31</definedName>
    <definedName name="CRCAEHCPTEDHP6242____CARANN0">'Charges-Produits'!$T$31</definedName>
    <definedName name="CRCAEHCPTEDHP6281____BEXANN0">'Charges-Produits'!$R$33</definedName>
    <definedName name="CRCAEHCPTEDHP6281____CAPANN0">'Charges-Produits'!$S$33</definedName>
    <definedName name="CRCAEHCPTEDHP6281____CARANN0">'Charges-Produits'!$T$33</definedName>
    <definedName name="CRCAEHCPTEDHP6283____BEXANN0">'Charges-Produits'!$R$34</definedName>
    <definedName name="CRCAEHCPTEDHP6283____CAPANN0">'Charges-Produits'!$S$34</definedName>
    <definedName name="CRCAEHCPTEDHP6283____CARANN0">'Charges-Produits'!$T$34</definedName>
    <definedName name="CRCAEHCPTEDHP631_____BEXANN0">'Charges-Produits'!$R$35</definedName>
    <definedName name="CRCAEHCPTEDHP631_____CAPANN0">'Charges-Produits'!$S$35</definedName>
    <definedName name="CRCAEHCPTEDHP631_____CARANN0">'Charges-Produits'!$T$35</definedName>
    <definedName name="CRCAEHCPTEDHP633_____BEXANN0">'Charges-Produits'!$R$36</definedName>
    <definedName name="CRCAEHCPTEDHP633_____CAPANN0">'Charges-Produits'!$S$36</definedName>
    <definedName name="CRCAEHCPTEDHP633_____CARANN0">'Charges-Produits'!$T$36</definedName>
    <definedName name="CRCAEHCPTEDHP64______BEXANN0">'Charges-Produits'!$R$39</definedName>
    <definedName name="CRCAEHCPTEDHP64______CAPANN0">'Charges-Produits'!$S$39</definedName>
    <definedName name="CRCAEHCPTEDHP64______CARANN0">'Charges-Produits'!$T$39</definedName>
    <definedName name="CRCAEHCPTEDHP67______BEXANN0">'Charges-Produits'!$R$42</definedName>
    <definedName name="CRCAEHCPTEDHP67______CAPANN0">'Charges-Produits'!$S$42</definedName>
    <definedName name="CRCAEHCPTEDHP67______CARANN0">'Charges-Produits'!$T$42</definedName>
    <definedName name="CRCAEHCPTEDHP681_____BEXANN0">'Charges-Produits'!$R$43</definedName>
    <definedName name="CRCAEHCPTEDHP681_____CAPANN0">'Charges-Produits'!$S$43</definedName>
    <definedName name="CRCAEHCPTEDHP681_____CARANN0">'Charges-Produits'!$T$43</definedName>
    <definedName name="CRCAEHCPTEDHP7343____BEXANN0">'Charges-Produits'!$R$48</definedName>
    <definedName name="CRCAEHCPTEDHP7343____CAPANN0">'Charges-Produits'!$S$48</definedName>
    <definedName name="CRCAEHCPTEDHP7343____CARANN0">'Charges-Produits'!$T$48</definedName>
    <definedName name="CRCAEHCPTEDHT60226___BEXANN0">'Charges-Produits'!$X$10</definedName>
    <definedName name="CRCAEHCPTEDHT60226___CAPANN0">'Charges-Produits'!$Y$10</definedName>
    <definedName name="CRCAEHCPTEDHT60226___CARANN0">'Charges-Produits'!$Z$10</definedName>
    <definedName name="CRCAEHCPTEDHT602261__BEXANN0">'Charges-Produits'!$X$11</definedName>
    <definedName name="CRCAEHCPTEDHT602261__CAPANN0">'Charges-Produits'!$Y$11</definedName>
    <definedName name="CRCAEHCPTEDHT602261__CARANN0">'Charges-Produits'!$Z$11</definedName>
    <definedName name="CRCAEHCPTEDHT603226__BEXANN0">'Charges-Produits'!$X$14</definedName>
    <definedName name="CRCAEHCPTEDHT603226__CAPANN0">'Charges-Produits'!$Y$14</definedName>
    <definedName name="CRCAEHCPTEDHT603226__CARANN0">'Charges-Produits'!$Z$14</definedName>
    <definedName name="CRCAEHCPTEDHT6032261_BEXANN0">'Charges-Produits'!$X$15</definedName>
    <definedName name="CRCAEHCPTEDHT6032261_CAPANN0">'Charges-Produits'!$Y$15</definedName>
    <definedName name="CRCAEHCPTEDHT6032261_CARANN0">'Charges-Produits'!$Z$15</definedName>
    <definedName name="CRCAEHCPTEDHT60622___BEXANN0">'Charges-Produits'!$X$17</definedName>
    <definedName name="CRCAEHCPTEDHT60622___CAPANN0">'Charges-Produits'!$Y$17</definedName>
    <definedName name="CRCAEHCPTEDHT60622___CARANN0">'Charges-Produits'!$Z$17</definedName>
    <definedName name="CRCAEHCPTEDHT60626___BEXANN0">'Charges-Produits'!$X$18</definedName>
    <definedName name="CRCAEHCPTEDHT60626___CAPANN0">'Charges-Produits'!$Y$18</definedName>
    <definedName name="CRCAEHCPTEDHT60626___CARANN0">'Charges-Produits'!$Z$18</definedName>
    <definedName name="CRCAEHCPTEDHT606261__BEXANN0">'Charges-Produits'!$X$19</definedName>
    <definedName name="CRCAEHCPTEDHT606261__CAPANN0">'Charges-Produits'!$Y$19</definedName>
    <definedName name="CRCAEHCPTEDHT606261__CARANN0">'Charges-Produits'!$Z$19</definedName>
    <definedName name="CRCAEHCPTEDHT61681___BEXANN0">'Charges-Produits'!$X$26</definedName>
    <definedName name="CRCAEHCPTEDHT61681___CAPANN0">'Charges-Produits'!$Y$26</definedName>
    <definedName name="CRCAEHCPTEDHT61681___CARANN0">'Charges-Produits'!$Z$26</definedName>
    <definedName name="CRCAEHCPTEDHT621_____BEXANN0">'Charges-Produits'!$X$28</definedName>
    <definedName name="CRCAEHCPTEDHT621_____CAPANN0">'Charges-Produits'!$Y$28</definedName>
    <definedName name="CRCAEHCPTEDHT621_____CARANN0">'Charges-Produits'!$Z$28</definedName>
    <definedName name="CRCAEHCPTEDHT6242____BEXANN0">'Charges-Produits'!$X$31</definedName>
    <definedName name="CRCAEHCPTEDHT6242____CAPANN0">'Charges-Produits'!$Y$31</definedName>
    <definedName name="CRCAEHCPTEDHT6242____CARANN0">'Charges-Produits'!$Z$31</definedName>
    <definedName name="CRCAEHCPTEDHT6281____BEXANN0">'Charges-Produits'!$X$33</definedName>
    <definedName name="CRCAEHCPTEDHT6281____CAPANN0">'Charges-Produits'!$Y$33</definedName>
    <definedName name="CRCAEHCPTEDHT6281____CARANN0">'Charges-Produits'!$Z$33</definedName>
    <definedName name="CRCAEHCPTEDHT6283____BEXANN0">'Charges-Produits'!$X$34</definedName>
    <definedName name="CRCAEHCPTEDHT6283____CAPANN0">'Charges-Produits'!$Y$34</definedName>
    <definedName name="CRCAEHCPTEDHT6283____CARANN0">'Charges-Produits'!$Z$34</definedName>
    <definedName name="CRCAEHCPTEDHT631_____BEXANN0">'Charges-Produits'!$X$35</definedName>
    <definedName name="CRCAEHCPTEDHT631_____CAPANN0">'Charges-Produits'!$Y$35</definedName>
    <definedName name="CRCAEHCPTEDHT631_____CARANN0">'Charges-Produits'!$Z$35</definedName>
    <definedName name="CRCAEHCPTEDHT633_____BEXANN0">'Charges-Produits'!$X$36</definedName>
    <definedName name="CRCAEHCPTEDHT633_____CAPANN0">'Charges-Produits'!$Y$36</definedName>
    <definedName name="CRCAEHCPTEDHT633_____CARANN0">'Charges-Produits'!$Z$36</definedName>
    <definedName name="CRCAEHCPTEDHT64______BEXANN0">'Charges-Produits'!$X$39</definedName>
    <definedName name="CRCAEHCPTEDHT64______CAPANN0">'Charges-Produits'!$Y$39</definedName>
    <definedName name="CRCAEHCPTEDHT64______CARANN0">'Charges-Produits'!$Z$39</definedName>
    <definedName name="CRCAEHCPTEDHT67______BEXANN0">'Charges-Produits'!$X$42</definedName>
    <definedName name="CRCAEHCPTEDHT67______CAPANN0">'Charges-Produits'!$Y$42</definedName>
    <definedName name="CRCAEHCPTEDHT67______CARANN0">'Charges-Produits'!$Z$42</definedName>
    <definedName name="CRCAEHCPTEDHT681_____BEXANN0">'Charges-Produits'!$X$43</definedName>
    <definedName name="CRCAEHCPTEDHT681_____CAPANN0">'Charges-Produits'!$Y$43</definedName>
    <definedName name="CRCAEHCPTEDHT681_____CARANN0">'Charges-Produits'!$Z$43</definedName>
    <definedName name="CRCAEHCPTEDHT7343____BEXANN0">'Charges-Produits'!$X$48</definedName>
    <definedName name="CRCAEHCPTEDHT7343____CAPANN0">'Charges-Produits'!$Y$48</definedName>
    <definedName name="CRCAEHCPTEDHT7343____CARANN0">'Charges-Produits'!$Z$48</definedName>
    <definedName name="CRCAEHCPTEH__1064____CAPANN0">'Affectation_résultat'!$D$10</definedName>
    <definedName name="CRCAEHCPTEH__10682___CAPANN0">'Affectation_résultat'!$D$11</definedName>
    <definedName name="CRCAEHCPTEH__10685___CAPANN0">'Affectation_résultat'!$D$12</definedName>
    <definedName name="CRCAEHCPTEH__10686___CAPANN0">'Affectation_résultat'!$D$13</definedName>
    <definedName name="CRCAEHCPTEH__10687___CAPANN0">'Affectation_résultat'!$D$14</definedName>
    <definedName name="CRCAEHCPTEH__110_____CAPANN0">'Affectation_résultat'!$D$15</definedName>
    <definedName name="CRCAEHCPTEH__111_____CAPANN0">'Affectation_résultat'!$D$16</definedName>
    <definedName name="CRCAEHCPTEH__114_____CAPANN0">'Affectation_résultat'!$D$17</definedName>
    <definedName name="CRCAEHCPTEH__11510___CAPANN0">'Affectation_résultat'!$D$19</definedName>
    <definedName name="CRCAEHCPTEH__11511___CAPANN0">'Affectation_résultat'!$D$20</definedName>
    <definedName name="CRCAEHCPTEH__11519___CAPANN0">'Affectation_résultat'!$D$21</definedName>
    <definedName name="CRCAEHCPTEH__119_____CAPANN0">'Affectation_résultat'!$D$18</definedName>
    <definedName name="CRCAEHCPTEHAJ602_____BEXANN0">'Charges-Produits'!$I$8</definedName>
    <definedName name="CRCAEHCPTEHAJ602_____CAPANN0">'Charges-Produits'!$J$8</definedName>
    <definedName name="CRCAEHCPTEHAJ602_____CARANN0">'Charges-Produits'!$K$8</definedName>
    <definedName name="CRCAEHCPTEHAJ60226___BEXANN0">'Charges-Produits'!$I$10</definedName>
    <definedName name="CRCAEHCPTEHAJ60226___CAPANN0">'Charges-Produits'!$J$10</definedName>
    <definedName name="CRCAEHCPTEHAJ60226___CARANN0">'Charges-Produits'!$K$10</definedName>
    <definedName name="CRCAEHCPTEHAJ603_____BEXANN0">'Charges-Produits'!$I$12</definedName>
    <definedName name="CRCAEHCPTEHAJ603_____CAPANN0">'Charges-Produits'!$J$12</definedName>
    <definedName name="CRCAEHCPTEHAJ603_____CARANN0">'Charges-Produits'!$K$12</definedName>
    <definedName name="CRCAEHCPTEHAJ603226__BEXANN0">'Charges-Produits'!$I$14</definedName>
    <definedName name="CRCAEHCPTEHAJ603226__CAPANN0">'Charges-Produits'!$J$14</definedName>
    <definedName name="CRCAEHCPTEHAJ603226__CARANN0">'Charges-Produits'!$K$14</definedName>
    <definedName name="CRCAEHCPTEHAJ606_____BEXANN0">'Charges-Produits'!$I$16</definedName>
    <definedName name="CRCAEHCPTEHAJ606_____CAPANN0">'Charges-Produits'!$J$16</definedName>
    <definedName name="CRCAEHCPTEHAJ606_____CARANN0">'Charges-Produits'!$K$16</definedName>
    <definedName name="CRCAEHCPTEHAJ60622___BEXANN0">'Charges-Produits'!$I$17</definedName>
    <definedName name="CRCAEHCPTEHAJ60622___CAPANN0">'Charges-Produits'!$J$17</definedName>
    <definedName name="CRCAEHCPTEHAJ60622___CARANN0">'Charges-Produits'!$K$17</definedName>
    <definedName name="CRCAEHCPTEHAJ60626___BEXANN0">'Charges-Produits'!$I$18</definedName>
    <definedName name="CRCAEHCPTEHAJ60626___CAPANN0">'Charges-Produits'!$J$18</definedName>
    <definedName name="CRCAEHCPTEHAJ60626___CARANN0">'Charges-Produits'!$K$18</definedName>
    <definedName name="CRCAEHCPTEHAJ61______BEXANN0">'Charges-Produits'!$I$21</definedName>
    <definedName name="CRCAEHCPTEHAJ61______CAPANN0">'Charges-Produits'!$J$21</definedName>
    <definedName name="CRCAEHCPTEHAJ61______CARANN0">'Charges-Produits'!$K$21</definedName>
    <definedName name="CRCAEHCPTEHAJ61681___BEXANN0">'Charges-Produits'!$I$26</definedName>
    <definedName name="CRCAEHCPTEHAJ61681___CAPANN0">'Charges-Produits'!$J$26</definedName>
    <definedName name="CRCAEHCPTEHAJ61681___CARANN0">'Charges-Produits'!$K$26</definedName>
    <definedName name="CRCAEHCPTEHAJ62______BEXANN0">'Charges-Produits'!$I$27</definedName>
    <definedName name="CRCAEHCPTEHAJ62______CAPANN0">'Charges-Produits'!$J$27</definedName>
    <definedName name="CRCAEHCPTEHAJ62______CARANN0">'Charges-Produits'!$K$27</definedName>
    <definedName name="CRCAEHCPTEHAJ621_____BEXANN0">'Charges-Produits'!$I$28</definedName>
    <definedName name="CRCAEHCPTEHAJ621_____CAPANN0">'Charges-Produits'!$J$28</definedName>
    <definedName name="CRCAEHCPTEHAJ621_____CARANN0">'Charges-Produits'!$K$28</definedName>
    <definedName name="CRCAEHCPTEHAJ6242____BEXANN0">'Charges-Produits'!$I$31</definedName>
    <definedName name="CRCAEHCPTEHAJ6242____CAPANN0">'Charges-Produits'!$J$31</definedName>
    <definedName name="CRCAEHCPTEHAJ6242____CARANN0">'Charges-Produits'!$K$31</definedName>
    <definedName name="CRCAEHCPTEHAJ628_____BEXANN0">'Charges-Produits'!$I$32</definedName>
    <definedName name="CRCAEHCPTEHAJ628_____CAPANN0">'Charges-Produits'!$J$32</definedName>
    <definedName name="CRCAEHCPTEHAJ628_____CARANN0">'Charges-Produits'!$K$32</definedName>
    <definedName name="CRCAEHCPTEHAJ6281____BEXANN0">'Charges-Produits'!$I$33</definedName>
    <definedName name="CRCAEHCPTEHAJ6281____CAPANN0">'Charges-Produits'!$J$33</definedName>
    <definedName name="CRCAEHCPTEHAJ6281____CARANN0">'Charges-Produits'!$K$33</definedName>
    <definedName name="CRCAEHCPTEHAJ6283____BEXANN0">'Charges-Produits'!$I$34</definedName>
    <definedName name="CRCAEHCPTEHAJ6283____CAPANN0">'Charges-Produits'!$J$34</definedName>
    <definedName name="CRCAEHCPTEHAJ6283____CARANN0">'Charges-Produits'!$K$34</definedName>
    <definedName name="CRCAEHCPTEHAJ631_____BEXANN0">'Charges-Produits'!$I$35</definedName>
    <definedName name="CRCAEHCPTEHAJ631_____CAPANN0">'Charges-Produits'!$J$35</definedName>
    <definedName name="CRCAEHCPTEHAJ631_____CARANN0">'Charges-Produits'!$K$35</definedName>
    <definedName name="CRCAEHCPTEHAJ633_____BEXANN0">'Charges-Produits'!$I$36</definedName>
    <definedName name="CRCAEHCPTEHAJ633_____CAPANN0">'Charges-Produits'!$J$36</definedName>
    <definedName name="CRCAEHCPTEHAJ633_____CARANN0">'Charges-Produits'!$K$36</definedName>
    <definedName name="CRCAEHCPTEHAJ635_____BEXANN0">'Charges-Produits'!$I$37</definedName>
    <definedName name="CRCAEHCPTEHAJ635_____CAPANN0">'Charges-Produits'!$J$37</definedName>
    <definedName name="CRCAEHCPTEHAJ635_____CARANN0">'Charges-Produits'!$K$37</definedName>
    <definedName name="CRCAEHCPTEHAJ637_____BEXANN0">'Charges-Produits'!$I$38</definedName>
    <definedName name="CRCAEHCPTEHAJ637_____CAPANN0">'Charges-Produits'!$J$38</definedName>
    <definedName name="CRCAEHCPTEHAJ637_____CARANN0">'Charges-Produits'!$K$38</definedName>
    <definedName name="CRCAEHCPTEHAJ64______BEXANN0">'Charges-Produits'!$I$39</definedName>
    <definedName name="CRCAEHCPTEHAJ64______CAPANN0">'Charges-Produits'!$J$39</definedName>
    <definedName name="CRCAEHCPTEHAJ64______CARANN0">'Charges-Produits'!$K$39</definedName>
    <definedName name="CRCAEHCPTEHAJ65______BEXANN0">'Charges-Produits'!$I$40</definedName>
    <definedName name="CRCAEHCPTEHAJ65______CAPANN0">'Charges-Produits'!$J$40</definedName>
    <definedName name="CRCAEHCPTEHAJ65______CARANN0">'Charges-Produits'!$K$40</definedName>
    <definedName name="CRCAEHCPTEHAJ66______BEXANN0">'Charges-Produits'!$I$41</definedName>
    <definedName name="CRCAEHCPTEHAJ66______CAPANN0">'Charges-Produits'!$J$41</definedName>
    <definedName name="CRCAEHCPTEHAJ66______CARANN0">'Charges-Produits'!$K$41</definedName>
    <definedName name="CRCAEHCPTEHAJ67______BEXANN0">'Charges-Produits'!$I$42</definedName>
    <definedName name="CRCAEHCPTEHAJ67______CAPANN0">'Charges-Produits'!$J$42</definedName>
    <definedName name="CRCAEHCPTEHAJ67______CARANN0">'Charges-Produits'!$K$42</definedName>
    <definedName name="CRCAEHCPTEHAJ681_____BEXANN0">'Charges-Produits'!$I$43</definedName>
    <definedName name="CRCAEHCPTEHAJ681_____CAPANN0">'Charges-Produits'!$J$43</definedName>
    <definedName name="CRCAEHCPTEHAJ681_____CARANN0">'Charges-Produits'!$K$43</definedName>
    <definedName name="CRCAEHCPTEHHP602_____BEXANN0">'Charges-Produits'!$F$8</definedName>
    <definedName name="CRCAEHCPTEHHP602_____CAPANN0">'Charges-Produits'!$G$8</definedName>
    <definedName name="CRCAEHCPTEHHP602_____CARANN0">'Charges-Produits'!$H$8</definedName>
    <definedName name="CRCAEHCPTEHHP60226___BEXANN0">'Charges-Produits'!$F$10</definedName>
    <definedName name="CRCAEHCPTEHHP60226___CAPANN0">'Charges-Produits'!$G$10</definedName>
    <definedName name="CRCAEHCPTEHHP60226___CARANN0">'Charges-Produits'!$H$10</definedName>
    <definedName name="CRCAEHCPTEHHP603_____BEXANN0">'Charges-Produits'!$F$12</definedName>
    <definedName name="CRCAEHCPTEHHP603_____CAPANN0">'Charges-Produits'!$G$12</definedName>
    <definedName name="CRCAEHCPTEHHP603_____CARANN0">'Charges-Produits'!$H$12</definedName>
    <definedName name="CRCAEHCPTEHHP603226__BEXANN0">'Charges-Produits'!$F$14</definedName>
    <definedName name="CRCAEHCPTEHHP603226__CAPANN0">'Charges-Produits'!$G$14</definedName>
    <definedName name="CRCAEHCPTEHHP603226__CARANN0">'Charges-Produits'!$H$14</definedName>
    <definedName name="CRCAEHCPTEHHP606_____BEXANN0">'Charges-Produits'!$F$16</definedName>
    <definedName name="CRCAEHCPTEHHP606_____CAPANN0">'Charges-Produits'!$G$16</definedName>
    <definedName name="CRCAEHCPTEHHP606_____CARANN0">'Charges-Produits'!$H$16</definedName>
    <definedName name="CRCAEHCPTEHHP60622___BEXANN0">'Charges-Produits'!$F$17</definedName>
    <definedName name="CRCAEHCPTEHHP60622___CAPANN0">'Charges-Produits'!$G$17</definedName>
    <definedName name="CRCAEHCPTEHHP60622___CARANN0">'Charges-Produits'!$H$17</definedName>
    <definedName name="CRCAEHCPTEHHP60626___BEXANN0">'Charges-Produits'!$F$18</definedName>
    <definedName name="CRCAEHCPTEHHP60626___CAPANN0">'Charges-Produits'!$G$18</definedName>
    <definedName name="CRCAEHCPTEHHP60626___CARANN0">'Charges-Produits'!$H$18</definedName>
    <definedName name="CRCAEHCPTEHHP61______BEXANN0">'Charges-Produits'!$F$21</definedName>
    <definedName name="CRCAEHCPTEHHP61______CAPANN0">'Charges-Produits'!$G$21</definedName>
    <definedName name="CRCAEHCPTEHHP61______CARANN0">'Charges-Produits'!$H$21</definedName>
    <definedName name="CRCAEHCPTEHHP61681___BEXANN0">'Charges-Produits'!$F$26</definedName>
    <definedName name="CRCAEHCPTEHHP61681___CAPANN0">'Charges-Produits'!$G$26</definedName>
    <definedName name="CRCAEHCPTEHHP61681___CARANN0">'Charges-Produits'!$H$26</definedName>
    <definedName name="CRCAEHCPTEHHP62______BEXANN0">'Charges-Produits'!$F$27</definedName>
    <definedName name="CRCAEHCPTEHHP62______CAPANN0">'Charges-Produits'!$G$27</definedName>
    <definedName name="CRCAEHCPTEHHP62______CARANN0">'Charges-Produits'!$H$27</definedName>
    <definedName name="CRCAEHCPTEHHP621_____BEXANN0">'Charges-Produits'!$F$28</definedName>
    <definedName name="CRCAEHCPTEHHP621_____CAPANN0">'Charges-Produits'!$G$28</definedName>
    <definedName name="CRCAEHCPTEHHP621_____CARANN0">'Charges-Produits'!$H$28</definedName>
    <definedName name="CRCAEHCPTEHHP6242____BEXANN0">'Charges-Produits'!$F$31</definedName>
    <definedName name="CRCAEHCPTEHHP6242____CAPANN0">'Charges-Produits'!$G$31</definedName>
    <definedName name="CRCAEHCPTEHHP6242____CARANN0">'Charges-Produits'!$H$31</definedName>
    <definedName name="CRCAEHCPTEHHP628_____BEXANN0">'Charges-Produits'!$F$32</definedName>
    <definedName name="CRCAEHCPTEHHP628_____CAPANN0">'Charges-Produits'!$G$32</definedName>
    <definedName name="CRCAEHCPTEHHP628_____CARANN0">'Charges-Produits'!$H$32</definedName>
    <definedName name="CRCAEHCPTEHHP6281____BEXANN0">'Charges-Produits'!$F$33</definedName>
    <definedName name="CRCAEHCPTEHHP6281____CAPANN0">'Charges-Produits'!$G$33</definedName>
    <definedName name="CRCAEHCPTEHHP6281____CARANN0">'Charges-Produits'!$H$33</definedName>
    <definedName name="CRCAEHCPTEHHP6283____BEXANN0">'Charges-Produits'!$F$34</definedName>
    <definedName name="CRCAEHCPTEHHP6283____CAPANN0">'Charges-Produits'!$G$34</definedName>
    <definedName name="CRCAEHCPTEHHP6283____CARANN0">'Charges-Produits'!$H$34</definedName>
    <definedName name="CRCAEHCPTEHHP631_____BEXANN0">'Charges-Produits'!$F$35</definedName>
    <definedName name="CRCAEHCPTEHHP631_____CAPANN0">'Charges-Produits'!$G$35</definedName>
    <definedName name="CRCAEHCPTEHHP631_____CARANN0">'Charges-Produits'!$H$35</definedName>
    <definedName name="CRCAEHCPTEHHP633_____BEXANN0">'Charges-Produits'!$F$36</definedName>
    <definedName name="CRCAEHCPTEHHP633_____CAPANN0">'Charges-Produits'!$G$36</definedName>
    <definedName name="CRCAEHCPTEHHP633_____CARANN0">'Charges-Produits'!$H$36</definedName>
    <definedName name="CRCAEHCPTEHHP635_____BEXANN0">'Charges-Produits'!$F$37</definedName>
    <definedName name="CRCAEHCPTEHHP635_____CAPANN0">'Charges-Produits'!$G$37</definedName>
    <definedName name="CRCAEHCPTEHHP635_____CARANN0">'Charges-Produits'!$H$37</definedName>
    <definedName name="CRCAEHCPTEHHP637_____BEXANN0">'Charges-Produits'!$F$38</definedName>
    <definedName name="CRCAEHCPTEHHP637_____CAPANN0">'Charges-Produits'!$G$38</definedName>
    <definedName name="CRCAEHCPTEHHP637_____CARANN0">'Charges-Produits'!$H$38</definedName>
    <definedName name="CRCAEHCPTEHHP64______BEXANN0">'Charges-Produits'!$F$39</definedName>
    <definedName name="CRCAEHCPTEHHP64______CAPANN0">'Charges-Produits'!$G$39</definedName>
    <definedName name="CRCAEHCPTEHHP64______CARANN0">'Charges-Produits'!$H$39</definedName>
    <definedName name="CRCAEHCPTEHHP65______BEXANN0">'Charges-Produits'!$F$40</definedName>
    <definedName name="CRCAEHCPTEHHP65______CAPANN0">'Charges-Produits'!$G$40</definedName>
    <definedName name="CRCAEHCPTEHHP65______CARANN0">'Charges-Produits'!$H$40</definedName>
    <definedName name="CRCAEHCPTEHHP66______BEXANN0">'Charges-Produits'!$F$41</definedName>
    <definedName name="CRCAEHCPTEHHP66______CAPANN0">'Charges-Produits'!$G$41</definedName>
    <definedName name="CRCAEHCPTEHHP66______CARANN0">'Charges-Produits'!$H$41</definedName>
    <definedName name="CRCAEHCPTEHHP67______BEXANN0">'Charges-Produits'!$F$42</definedName>
    <definedName name="CRCAEHCPTEHHP67______CAPANN0">'Charges-Produits'!$G$42</definedName>
    <definedName name="CRCAEHCPTEHHP67______CARANN0">'Charges-Produits'!$H$42</definedName>
    <definedName name="CRCAEHCPTEHHP681_____BEXANN0">'Charges-Produits'!$F$43</definedName>
    <definedName name="CRCAEHCPTEHHP681_____CAPANN0">'Charges-Produits'!$G$43</definedName>
    <definedName name="CRCAEHCPTEHHP681_____CARANN0">'Charges-Produits'!$H$43</definedName>
    <definedName name="CRCAEHCPTEHHT602_____BEXANN0">'Charges-Produits'!$L$8</definedName>
    <definedName name="CRCAEHCPTEHHT602_____CAPANN0">'Charges-Produits'!$M$8</definedName>
    <definedName name="CRCAEHCPTEHHT602_____CARANN0">'Charges-Produits'!$N$8</definedName>
    <definedName name="CRCAEHCPTEHHT60226___BEXANN0">'Charges-Produits'!$L$10</definedName>
    <definedName name="CRCAEHCPTEHHT60226___CAPANN0">'Charges-Produits'!$M$10</definedName>
    <definedName name="CRCAEHCPTEHHT60226___CARANN0">'Charges-Produits'!$N$10</definedName>
    <definedName name="CRCAEHCPTEHHT603_____BEXANN0">'Charges-Produits'!$L$12</definedName>
    <definedName name="CRCAEHCPTEHHT603_____CAPANN0">'Charges-Produits'!$M$12</definedName>
    <definedName name="CRCAEHCPTEHHT603_____CARANN0">'Charges-Produits'!$N$12</definedName>
    <definedName name="CRCAEHCPTEHHT603226__BEXANN0">'Charges-Produits'!$L$14</definedName>
    <definedName name="CRCAEHCPTEHHT603226__CAPANN0">'Charges-Produits'!$M$14</definedName>
    <definedName name="CRCAEHCPTEHHT603226__CARANN0">'Charges-Produits'!$N$14</definedName>
    <definedName name="CRCAEHCPTEHHT606_____BEXANN0">'Charges-Produits'!$L$16</definedName>
    <definedName name="CRCAEHCPTEHHT606_____CAPANN0">'Charges-Produits'!$M$16</definedName>
    <definedName name="CRCAEHCPTEHHT606_____CARANN0">'Charges-Produits'!$N$16</definedName>
    <definedName name="CRCAEHCPTEHHT60622___BEXANN0">'Charges-Produits'!$L$17</definedName>
    <definedName name="CRCAEHCPTEHHT60622___CAPANN0">'Charges-Produits'!$M$17</definedName>
    <definedName name="CRCAEHCPTEHHT60622___CARANN0">'Charges-Produits'!$N$17</definedName>
    <definedName name="CRCAEHCPTEHHT60626___BEXANN0">'Charges-Produits'!$L$18</definedName>
    <definedName name="CRCAEHCPTEHHT60626___CAPANN0">'Charges-Produits'!$M$18</definedName>
    <definedName name="CRCAEHCPTEHHT60626___CARANN0">'Charges-Produits'!$N$18</definedName>
    <definedName name="CRCAEHCPTEHHT61______BEXANN0">'Charges-Produits'!$L$21</definedName>
    <definedName name="CRCAEHCPTEHHT61______CAPANN0">'Charges-Produits'!$M$21</definedName>
    <definedName name="CRCAEHCPTEHHT61______CARANN0">'Charges-Produits'!$N$21</definedName>
    <definedName name="CRCAEHCPTEHHT61681___BEXANN0">'Charges-Produits'!$L$26</definedName>
    <definedName name="CRCAEHCPTEHHT61681___CAPANN0">'Charges-Produits'!$M$26</definedName>
    <definedName name="CRCAEHCPTEHHT61681___CARANN0">'Charges-Produits'!$N$26</definedName>
    <definedName name="CRCAEHCPTEHHT62______BEXANN0">'Charges-Produits'!$L$27</definedName>
    <definedName name="CRCAEHCPTEHHT62______CAPANN0">'Charges-Produits'!$M$27</definedName>
    <definedName name="CRCAEHCPTEHHT62______CARANN0">'Charges-Produits'!$N$27</definedName>
    <definedName name="CRCAEHCPTEHHT621_____BEXANN0">'Charges-Produits'!$L$28</definedName>
    <definedName name="CRCAEHCPTEHHT621_____CAPANN0">'Charges-Produits'!$M$28</definedName>
    <definedName name="CRCAEHCPTEHHT621_____CARANN0">'Charges-Produits'!$N$28</definedName>
    <definedName name="CRCAEHCPTEHHT6242____BEXANN0">'Charges-Produits'!$L$31</definedName>
    <definedName name="CRCAEHCPTEHHT6242____CAPANN0">'Charges-Produits'!$M$31</definedName>
    <definedName name="CRCAEHCPTEHHT6242____CARANN0">'Charges-Produits'!$N$31</definedName>
    <definedName name="CRCAEHCPTEHHT628_____BEXANN0">'Charges-Produits'!$L$32</definedName>
    <definedName name="CRCAEHCPTEHHT628_____CAPANN0">'Charges-Produits'!$M$32</definedName>
    <definedName name="CRCAEHCPTEHHT628_____CARANN0">'Charges-Produits'!$N$32</definedName>
    <definedName name="CRCAEHCPTEHHT6281____BEXANN0">'Charges-Produits'!$L$33</definedName>
    <definedName name="CRCAEHCPTEHHT6281____CAPANN0">'Charges-Produits'!$M$33</definedName>
    <definedName name="CRCAEHCPTEHHT6281____CARANN0">'Charges-Produits'!$N$33</definedName>
    <definedName name="CRCAEHCPTEHHT6283____BEXANN0">'Charges-Produits'!$L$34</definedName>
    <definedName name="CRCAEHCPTEHHT6283____CAPANN0">'Charges-Produits'!$M$34</definedName>
    <definedName name="CRCAEHCPTEHHT6283____CARANN0">'Charges-Produits'!$N$34</definedName>
    <definedName name="CRCAEHCPTEHHT631_____BEXANN0">'Charges-Produits'!$L$35</definedName>
    <definedName name="CRCAEHCPTEHHT631_____CAPANN0">'Charges-Produits'!$M$35</definedName>
    <definedName name="CRCAEHCPTEHHT631_____CARANN0">'Charges-Produits'!$N$35</definedName>
    <definedName name="CRCAEHCPTEHHT633_____BEXANN0">'Charges-Produits'!$L$36</definedName>
    <definedName name="CRCAEHCPTEHHT633_____CAPANN0">'Charges-Produits'!$M$36</definedName>
    <definedName name="CRCAEHCPTEHHT633_____CARANN0">'Charges-Produits'!$N$36</definedName>
    <definedName name="CRCAEHCPTEHHT635_____BEXANN0">'Charges-Produits'!$L$37</definedName>
    <definedName name="CRCAEHCPTEHHT635_____CAPANN0">'Charges-Produits'!$M$37</definedName>
    <definedName name="CRCAEHCPTEHHT635_____CARANN0">'Charges-Produits'!$N$37</definedName>
    <definedName name="CRCAEHCPTEHHT637_____BEXANN0">'Charges-Produits'!$L$38</definedName>
    <definedName name="CRCAEHCPTEHHT637_____CAPANN0">'Charges-Produits'!$M$38</definedName>
    <definedName name="CRCAEHCPTEHHT637_____CARANN0">'Charges-Produits'!$N$38</definedName>
    <definedName name="CRCAEHCPTEHHT64______BEXANN0">'Charges-Produits'!$L$39</definedName>
    <definedName name="CRCAEHCPTEHHT64______CAPANN0">'Charges-Produits'!$M$39</definedName>
    <definedName name="CRCAEHCPTEHHT64______CARANN0">'Charges-Produits'!$N$39</definedName>
    <definedName name="CRCAEHCPTEHHT65______BEXANN0">'Charges-Produits'!$L$40</definedName>
    <definedName name="CRCAEHCPTEHHT65______CAPANN0">'Charges-Produits'!$M$40</definedName>
    <definedName name="CRCAEHCPTEHHT65______CARANN0">'Charges-Produits'!$N$40</definedName>
    <definedName name="CRCAEHCPTEHHT66______BEXANN0">'Charges-Produits'!$L$41</definedName>
    <definedName name="CRCAEHCPTEHHT66______CAPANN0">'Charges-Produits'!$M$41</definedName>
    <definedName name="CRCAEHCPTEHHT66______CARANN0">'Charges-Produits'!$N$41</definedName>
    <definedName name="CRCAEHCPTEHHT67______BEXANN0">'Charges-Produits'!$L$42</definedName>
    <definedName name="CRCAEHCPTEHHT67______CAPANN0">'Charges-Produits'!$M$42</definedName>
    <definedName name="CRCAEHCPTEHHT67______CARANN0">'Charges-Produits'!$N$42</definedName>
    <definedName name="CRCAEHCPTEHHT681_____BEXANN0">'Charges-Produits'!$L$43</definedName>
    <definedName name="CRCAEHCPTEHHT681_____CAPANN0">'Charges-Produits'!$M$43</definedName>
    <definedName name="CRCAEHCPTEHHT681_____CARANN0">'Charges-Produits'!$N$43</definedName>
    <definedName name="CRCAEHCPTES__1064____CAPANN0">'Affectation_résultat'!$H$10</definedName>
    <definedName name="CRCAEHCPTES__10682___CAPANN0">'Affectation_résultat'!$H$11</definedName>
    <definedName name="CRCAEHCPTES__10685___CAPANN0">'Affectation_résultat'!$H$12</definedName>
    <definedName name="CRCAEHCPTES__10686___CAPANN0">'Affectation_résultat'!$H$13</definedName>
    <definedName name="CRCAEHCPTES__10687___CAPANN0">'Affectation_résultat'!$H$14</definedName>
    <definedName name="CRCAEHCPTES__110_____CAPANN0">'Affectation_résultat'!$H$15</definedName>
    <definedName name="CRCAEHCPTES__111_____CAPANN0">'Affectation_résultat'!$H$16</definedName>
    <definedName name="CRCAEHCPTES__114_____CAPANN0">'Affectation_résultat'!$H$17</definedName>
    <definedName name="CRCAEHCPTES__11510___CAPANN0">'Affectation_résultat'!$H$19</definedName>
    <definedName name="CRCAEHCPTES__11511___CAPANN0">'Affectation_résultat'!$H$20</definedName>
    <definedName name="CRCAEHCPTES__11519___CAPANN0">'Affectation_résultat'!$H$21</definedName>
    <definedName name="CRCAEHCPTES__119_____CAPANN0">'Affectation_résultat'!$H$18</definedName>
    <definedName name="CRCAEHCPTESAJ6021____BEXANN0">'Charges-Produits'!$AG$9</definedName>
    <definedName name="CRCAEHCPTESAJ6021____CAPANN0">'Charges-Produits'!$AH$9</definedName>
    <definedName name="CRCAEHCPTESAJ6021____CARANN0">'Charges-Produits'!$AI$9</definedName>
    <definedName name="CRCAEHCPTESAJ60321___BEXANN0">'Charges-Produits'!$AG$13</definedName>
    <definedName name="CRCAEHCPTESAJ60321___CAPANN0">'Charges-Produits'!$AH$13</definedName>
    <definedName name="CRCAEHCPTESAJ60321___CARANN0">'Charges-Produits'!$AI$13</definedName>
    <definedName name="CRCAEHCPTESAJ6066____BEXANN0">'Charges-Produits'!$AG$20</definedName>
    <definedName name="CRCAEHCPTESAJ6066____CAPANN0">'Charges-Produits'!$AH$20</definedName>
    <definedName name="CRCAEHCPTESAJ6066____CARANN0">'Charges-Produits'!$AI$20</definedName>
    <definedName name="CRCAEHCPTESAJ6111____BEXANN0">'Charges-Produits'!$AG$22</definedName>
    <definedName name="CRCAEHCPTESAJ6111____CAPANN0">'Charges-Produits'!$AH$22</definedName>
    <definedName name="CRCAEHCPTESAJ6111____CARANN0">'Charges-Produits'!$AI$22</definedName>
    <definedName name="CRCAEHCPTESAJ61121___BEXANN0">'Charges-Produits'!$AG$23</definedName>
    <definedName name="CRCAEHCPTESAJ61121___CAPANN0">'Charges-Produits'!$AH$23</definedName>
    <definedName name="CRCAEHCPTESAJ61121___CARANN0">'Charges-Produits'!$AI$23</definedName>
    <definedName name="CRCAEHCPTESAJ61551___BEXANN0">'Charges-Produits'!$AG$24</definedName>
    <definedName name="CRCAEHCPTESAJ61551___CAPANN0">'Charges-Produits'!$AH$24</definedName>
    <definedName name="CRCAEHCPTESAJ61551___CARANN0">'Charges-Produits'!$AI$24</definedName>
    <definedName name="CRCAEHCPTESAJ61562___BEXANN0">'Charges-Produits'!$AG$25</definedName>
    <definedName name="CRCAEHCPTESAJ61562___CAPANN0">'Charges-Produits'!$AH$25</definedName>
    <definedName name="CRCAEHCPTESAJ61562___CARANN0">'Charges-Produits'!$AI$25</definedName>
    <definedName name="CRCAEHCPTESAJ61681___BEXANN0">'Charges-Produits'!$AG$26</definedName>
    <definedName name="CRCAEHCPTESAJ61681___CAPANN0">'Charges-Produits'!$AH$26</definedName>
    <definedName name="CRCAEHCPTESAJ61681___CARANN0">'Charges-Produits'!$AI$26</definedName>
    <definedName name="CRCAEHCPTESAJ621_____BEXANN0">'Charges-Produits'!$AG$28</definedName>
    <definedName name="CRCAEHCPTESAJ621_____CAPANN0">'Charges-Produits'!$AH$28</definedName>
    <definedName name="CRCAEHCPTESAJ621_____CARANN0">'Charges-Produits'!$AI$28</definedName>
    <definedName name="CRCAEHCPTESAJ62113___BEXANN0">'Charges-Produits'!$AG$29</definedName>
    <definedName name="CRCAEHCPTESAJ62113___CAPANN0">'Charges-Produits'!$AH$29</definedName>
    <definedName name="CRCAEHCPTESAJ62113___CARANN0">'Charges-Produits'!$AI$29</definedName>
    <definedName name="CRCAEHCPTESAJ6223____BEXANN0">'Charges-Produits'!$AG$30</definedName>
    <definedName name="CRCAEHCPTESAJ6223____CAPANN0">'Charges-Produits'!$AH$30</definedName>
    <definedName name="CRCAEHCPTESAJ6223____CARANN0">'Charges-Produits'!$AI$30</definedName>
    <definedName name="CRCAEHCPTESAJ6242____BEXANN0">'Charges-Produits'!$AG$31</definedName>
    <definedName name="CRCAEHCPTESAJ6242____CAPANN0">'Charges-Produits'!$AH$31</definedName>
    <definedName name="CRCAEHCPTESAJ6242____CARANN0">'Charges-Produits'!$AI$31</definedName>
    <definedName name="CRCAEHCPTESAJ631_____BEXANN0">'Charges-Produits'!$AG$35</definedName>
    <definedName name="CRCAEHCPTESAJ631_____CAPANN0">'Charges-Produits'!$AH$35</definedName>
    <definedName name="CRCAEHCPTESAJ631_____CARANN0">'Charges-Produits'!$AI$35</definedName>
    <definedName name="CRCAEHCPTESAJ633_____BEXANN0">'Charges-Produits'!$AG$36</definedName>
    <definedName name="CRCAEHCPTESAJ633_____CAPANN0">'Charges-Produits'!$AH$36</definedName>
    <definedName name="CRCAEHCPTESAJ633_____CARANN0">'Charges-Produits'!$AI$36</definedName>
    <definedName name="CRCAEHCPTESAJ64______BEXANN0">'Charges-Produits'!$AG$39</definedName>
    <definedName name="CRCAEHCPTESAJ64______CAPANN0">'Charges-Produits'!$AH$39</definedName>
    <definedName name="CRCAEHCPTESAJ64______CARANN0">'Charges-Produits'!$AI$39</definedName>
    <definedName name="CRCAEHCPTESAJ67______BEXANN0">'Charges-Produits'!$AG$42</definedName>
    <definedName name="CRCAEHCPTESAJ67______CAPANN0">'Charges-Produits'!$AH$42</definedName>
    <definedName name="CRCAEHCPTESAJ67______CARANN0">'Charges-Produits'!$AI$42</definedName>
    <definedName name="CRCAEHCPTESAJ681_____BEXANN0">'Charges-Produits'!$AG$44</definedName>
    <definedName name="CRCAEHCPTESAJ681_____CAPANN0">'Charges-Produits'!$AH$44</definedName>
    <definedName name="CRCAEHCPTESAJ681_____CARANN0">'Charges-Produits'!$AI$44</definedName>
    <definedName name="CRCAEHCPTESAJ681518__BEXANN0">'Charges-Produits'!$AG$45</definedName>
    <definedName name="CRCAEHCPTESAJ681518__CAPANN0">'Charges-Produits'!$AH$45</definedName>
    <definedName name="CRCAEHCPTESAJ681518__CARANN0">'Charges-Produits'!$AI$45</definedName>
    <definedName name="CRCAEHCPTESAJRECAUTREBEXANN0">'Charges-Produits'!$AG$47</definedName>
    <definedName name="CRCAEHCPTESAJRECAUTRECAPANN0">'Charges-Produits'!$AH$47</definedName>
    <definedName name="CRCAEHCPTESAJRECAUTRECARANN0">'Charges-Produits'!$AI$47</definedName>
    <definedName name="CRCAEHCPTESAJRECTARIFBEXANN0">'Charges-Produits'!$AG$49</definedName>
    <definedName name="CRCAEHCPTESAJRECTARIFCAPANN0">'Charges-Produits'!$AH$49</definedName>
    <definedName name="CRCAEHCPTESAJRECTARIFCARANN0">'Charges-Produits'!$AI$49</definedName>
    <definedName name="CRCAEHCPTESHP6021____BEXANN0">'Charges-Produits'!$AD$9</definedName>
    <definedName name="CRCAEHCPTESHP6021____CAPANN0">'Charges-Produits'!$AE$9</definedName>
    <definedName name="CRCAEHCPTESHP6021____CARANN0">'Charges-Produits'!$AF$9</definedName>
    <definedName name="CRCAEHCPTESHP60321___BEXANN0">'Charges-Produits'!$AD$13</definedName>
    <definedName name="CRCAEHCPTESHP60321___CAPANN0">'Charges-Produits'!$AE$13</definedName>
    <definedName name="CRCAEHCPTESHP60321___CARANN0">'Charges-Produits'!$AF$13</definedName>
    <definedName name="CRCAEHCPTESHP6066____BEXANN0">'Charges-Produits'!$AD$20</definedName>
    <definedName name="CRCAEHCPTESHP6066____CAPANN0">'Charges-Produits'!$AE$20</definedName>
    <definedName name="CRCAEHCPTESHP6066____CARANN0">'Charges-Produits'!$AF$20</definedName>
    <definedName name="CRCAEHCPTESHP6111____BEXANN0">'Charges-Produits'!$AD$22</definedName>
    <definedName name="CRCAEHCPTESHP6111____CAPANN0">'Charges-Produits'!$AE$22</definedName>
    <definedName name="CRCAEHCPTESHP6111____CARANN0">'Charges-Produits'!$AF$22</definedName>
    <definedName name="CRCAEHCPTESHP61121___BEXANN0">'Charges-Produits'!$AD$23</definedName>
    <definedName name="CRCAEHCPTESHP61121___CAPANN0">'Charges-Produits'!$AE$23</definedName>
    <definedName name="CRCAEHCPTESHP61121___CARANN0">'Charges-Produits'!$AF$23</definedName>
    <definedName name="CRCAEHCPTESHP61551___BEXANN0">'Charges-Produits'!$AD$24</definedName>
    <definedName name="CRCAEHCPTESHP61551___CAPANN0">'Charges-Produits'!$AE$24</definedName>
    <definedName name="CRCAEHCPTESHP61551___CARANN0">'Charges-Produits'!$AF$24</definedName>
    <definedName name="CRCAEHCPTESHP61562___BEXANN0">'Charges-Produits'!$AD$25</definedName>
    <definedName name="CRCAEHCPTESHP61562___CAPANN0">'Charges-Produits'!$AE$25</definedName>
    <definedName name="CRCAEHCPTESHP61562___CARANN0">'Charges-Produits'!$AF$25</definedName>
    <definedName name="CRCAEHCPTESHP61681___BEXANN0">'Charges-Produits'!$AD$26</definedName>
    <definedName name="CRCAEHCPTESHP61681___CAPANN0">'Charges-Produits'!$AE$26</definedName>
    <definedName name="CRCAEHCPTESHP61681___CARANN0">'Charges-Produits'!$AF$26</definedName>
    <definedName name="CRCAEHCPTESHP621_____BEXANN0">'Charges-Produits'!$AD$28</definedName>
    <definedName name="CRCAEHCPTESHP621_____CAPANN0">'Charges-Produits'!$AE$28</definedName>
    <definedName name="CRCAEHCPTESHP621_____CARANN0">'Charges-Produits'!$AF$28</definedName>
    <definedName name="CRCAEHCPTESHP62113___BEXANN0">'Charges-Produits'!$AD$29</definedName>
    <definedName name="CRCAEHCPTESHP62113___CAPANN0">'Charges-Produits'!$AE$29</definedName>
    <definedName name="CRCAEHCPTESHP62113___CARANN0">'Charges-Produits'!$AF$29</definedName>
    <definedName name="CRCAEHCPTESHP6223____BEXANN0">'Charges-Produits'!$AD$30</definedName>
    <definedName name="CRCAEHCPTESHP6223____CAPANN0">'Charges-Produits'!$AE$30</definedName>
    <definedName name="CRCAEHCPTESHP6223____CARANN0">'Charges-Produits'!$AF$30</definedName>
    <definedName name="CRCAEHCPTESHP6242____BEXANN0">'Charges-Produits'!$AD$31</definedName>
    <definedName name="CRCAEHCPTESHP6242____CAPANN0">'Charges-Produits'!$AE$31</definedName>
    <definedName name="CRCAEHCPTESHP6242____CARANN0">'Charges-Produits'!$AF$31</definedName>
    <definedName name="CRCAEHCPTESHP631_____BEXANN0">'Charges-Produits'!$AD$35</definedName>
    <definedName name="CRCAEHCPTESHP631_____CAPANN0">'Charges-Produits'!$AE$35</definedName>
    <definedName name="CRCAEHCPTESHP631_____CARANN0">'Charges-Produits'!$AF$35</definedName>
    <definedName name="CRCAEHCPTESHP633_____BEXANN0">'Charges-Produits'!$AD$36</definedName>
    <definedName name="CRCAEHCPTESHP633_____CAPANN0">'Charges-Produits'!$AE$36</definedName>
    <definedName name="CRCAEHCPTESHP633_____CARANN0">'Charges-Produits'!$AF$36</definedName>
    <definedName name="CRCAEHCPTESHP64______BEXANN0">'Charges-Produits'!$AD$39</definedName>
    <definedName name="CRCAEHCPTESHP64______CAPANN0">'Charges-Produits'!$AE$39</definedName>
    <definedName name="CRCAEHCPTESHP64______CARANN0">'Charges-Produits'!$AF$39</definedName>
    <definedName name="CRCAEHCPTESHP67______BEXANN0">'Charges-Produits'!$AD$42</definedName>
    <definedName name="CRCAEHCPTESHP67______CAPANN0">'Charges-Produits'!$AE$42</definedName>
    <definedName name="CRCAEHCPTESHP67______CARANN0">'Charges-Produits'!$AF$42</definedName>
    <definedName name="CRCAEHCPTESHP681_____BEXANN0">'Charges-Produits'!$AD$44</definedName>
    <definedName name="CRCAEHCPTESHP681_____CAPANN0">'Charges-Produits'!$AE$44</definedName>
    <definedName name="CRCAEHCPTESHP681_____CARANN0">'Charges-Produits'!$AF$44</definedName>
    <definedName name="CRCAEHCPTESHP681518__BEXANN0">'Charges-Produits'!$AD$45</definedName>
    <definedName name="CRCAEHCPTESHP681518__CAPANN0">'Charges-Produits'!$AE$45</definedName>
    <definedName name="CRCAEHCPTESHP681518__CARANN0">'Charges-Produits'!$AF$45</definedName>
    <definedName name="CRCAEHCPTESHPRECAUTREBEXANN0">'Charges-Produits'!$AD$47</definedName>
    <definedName name="CRCAEHCPTESHPRECAUTRECAPANN0">'Charges-Produits'!$AE$47</definedName>
    <definedName name="CRCAEHCPTESHPRECAUTRECARANN0">'Charges-Produits'!$AF$47</definedName>
    <definedName name="CRCAEHCPTESHPRECTARIFBEXANN0">'Charges-Produits'!$AD$49</definedName>
    <definedName name="CRCAEHCPTESHPRECTARIFCAPANN0">'Charges-Produits'!$AE$49</definedName>
    <definedName name="CRCAEHCPTESHPRECTARIFCARANN0">'Charges-Produits'!$AF$49</definedName>
    <definedName name="CRCAEHCPTESHT6021____BEXANN0">'Charges-Produits'!$AJ$9</definedName>
    <definedName name="CRCAEHCPTESHT6021____CAPANN0">'Charges-Produits'!$AK$9</definedName>
    <definedName name="CRCAEHCPTESHT6021____CARANN0">'Charges-Produits'!$AL$9</definedName>
    <definedName name="CRCAEHCPTESHT60321___BEXANN0">'Charges-Produits'!$AJ$13</definedName>
    <definedName name="CRCAEHCPTESHT60321___CAPANN0">'Charges-Produits'!$AK$13</definedName>
    <definedName name="CRCAEHCPTESHT60321___CARANN0">'Charges-Produits'!$AL$13</definedName>
    <definedName name="CRCAEHCPTESHT6066____BEXANN0">'Charges-Produits'!$AJ$20</definedName>
    <definedName name="CRCAEHCPTESHT6066____CAPANN0">'Charges-Produits'!$AK$20</definedName>
    <definedName name="CRCAEHCPTESHT6066____CARANN0">'Charges-Produits'!$AL$20</definedName>
    <definedName name="CRCAEHCPTESHT6111____BEXANN0">'Charges-Produits'!$AJ$22</definedName>
    <definedName name="CRCAEHCPTESHT6111____CAPANN0">'Charges-Produits'!$AK$22</definedName>
    <definedName name="CRCAEHCPTESHT6111____CARANN0">'Charges-Produits'!$AL$22</definedName>
    <definedName name="CRCAEHCPTESHT61121___BEXANN0">'Charges-Produits'!$AJ$23</definedName>
    <definedName name="CRCAEHCPTESHT61121___CAPANN0">'Charges-Produits'!$AK$23</definedName>
    <definedName name="CRCAEHCPTESHT61121___CARANN0">'Charges-Produits'!$AL$23</definedName>
    <definedName name="CRCAEHCPTESHT61551___BEXANN0">'Charges-Produits'!$AJ$24</definedName>
    <definedName name="CRCAEHCPTESHT61551___CAPANN0">'Charges-Produits'!$AK$24</definedName>
    <definedName name="CRCAEHCPTESHT61551___CARANN0">'Charges-Produits'!$AL$24</definedName>
    <definedName name="CRCAEHCPTESHT61562___BEXANN0">'Charges-Produits'!$AJ$25</definedName>
    <definedName name="CRCAEHCPTESHT61562___CAPANN0">'Charges-Produits'!$AK$25</definedName>
    <definedName name="CRCAEHCPTESHT61562___CARANN0">'Charges-Produits'!$AL$25</definedName>
    <definedName name="CRCAEHCPTESHT61681___BEXANN0">'Charges-Produits'!$AJ$26</definedName>
    <definedName name="CRCAEHCPTESHT61681___CAPANN0">'Charges-Produits'!$AK$26</definedName>
    <definedName name="CRCAEHCPTESHT61681___CARANN0">'Charges-Produits'!$AL$26</definedName>
    <definedName name="CRCAEHCPTESHT621_____BEXANN0">'Charges-Produits'!$AJ$28</definedName>
    <definedName name="CRCAEHCPTESHT621_____CAPANN0">'Charges-Produits'!$AK$28</definedName>
    <definedName name="CRCAEHCPTESHT621_____CARANN0">'Charges-Produits'!$AL$28</definedName>
    <definedName name="CRCAEHCPTESHT62113___BEXANN0">'Charges-Produits'!$AJ$29</definedName>
    <definedName name="CRCAEHCPTESHT62113___CAPANN0">'Charges-Produits'!$AK$29</definedName>
    <definedName name="CRCAEHCPTESHT62113___CARANN0">'Charges-Produits'!$AL$29</definedName>
    <definedName name="CRCAEHCPTESHT6223____BEXANN0">'Charges-Produits'!$AJ$30</definedName>
    <definedName name="CRCAEHCPTESHT6223____CAPANN0">'Charges-Produits'!$AK$30</definedName>
    <definedName name="CRCAEHCPTESHT6223____CARANN0">'Charges-Produits'!$AL$30</definedName>
    <definedName name="CRCAEHCPTESHT6242____BEXANN0">'Charges-Produits'!$AJ$31</definedName>
    <definedName name="CRCAEHCPTESHT6242____CAPANN0">'Charges-Produits'!$AK$31</definedName>
    <definedName name="CRCAEHCPTESHT6242____CARANN0">'Charges-Produits'!$AL$31</definedName>
    <definedName name="CRCAEHCPTESHT631_____BEXANN0">'Charges-Produits'!$AJ$35</definedName>
    <definedName name="CRCAEHCPTESHT631_____CAPANN0">'Charges-Produits'!$AK$35</definedName>
    <definedName name="CRCAEHCPTESHT631_____CARANN0">'Charges-Produits'!$AL$35</definedName>
    <definedName name="CRCAEHCPTESHT633_____BEXANN0">'Charges-Produits'!$AJ$36</definedName>
    <definedName name="CRCAEHCPTESHT633_____CAPANN0">'Charges-Produits'!$AK$36</definedName>
    <definedName name="CRCAEHCPTESHT633_____CARANN0">'Charges-Produits'!$AL$36</definedName>
    <definedName name="CRCAEHCPTESHT64______BEXANN0">'Charges-Produits'!$AJ$39</definedName>
    <definedName name="CRCAEHCPTESHT64______CAPANN0">'Charges-Produits'!$AK$39</definedName>
    <definedName name="CRCAEHCPTESHT64______CARANN0">'Charges-Produits'!$AL$39</definedName>
    <definedName name="CRCAEHCPTESHT67______BEXANN0">'Charges-Produits'!$AJ$42</definedName>
    <definedName name="CRCAEHCPTESHT67______CAPANN0">'Charges-Produits'!$AK$42</definedName>
    <definedName name="CRCAEHCPTESHT67______CARANN0">'Charges-Produits'!$AL$42</definedName>
    <definedName name="CRCAEHCPTESHT681_____BEXANN0">'Charges-Produits'!$AJ$44</definedName>
    <definedName name="CRCAEHCPTESHT681_____CAPANN0">'Charges-Produits'!$AK$44</definedName>
    <definedName name="CRCAEHCPTESHT681_____CARANN0">'Charges-Produits'!$AL$44</definedName>
    <definedName name="CRCAEHCPTESHT681518__BEXANN0">'Charges-Produits'!$AJ$45</definedName>
    <definedName name="CRCAEHCPTESHT681518__CAPANN0">'Charges-Produits'!$AK$45</definedName>
    <definedName name="CRCAEHCPTESHT681518__CARANN0">'Charges-Produits'!$AL$45</definedName>
    <definedName name="CRCAEHCPTESHTRECAUTREBEXANN0">'Charges-Produits'!$AJ$47</definedName>
    <definedName name="CRCAEHCPTESHTRECAUTRECAPANN0">'Charges-Produits'!$AK$47</definedName>
    <definedName name="CRCAEHCPTESHTRECAUTRECARANN0">'Charges-Produits'!$AL$47</definedName>
    <definedName name="CRCAEHCPTESHTRECTARIFBEXANN0">'Charges-Produits'!$AJ$49</definedName>
    <definedName name="CRCAEHCPTESHTRECTARIFCAPANN0">'Charges-Produits'!$AK$49</definedName>
    <definedName name="CRCAEHCPTESHTRECTARIFCARANN0">'Charges-Produits'!$AL$49</definedName>
    <definedName name="CRCAEHIDEN___ADRESSE____ANN0">'FINESS'!$E$9</definedName>
    <definedName name="CRCAEHIDEN___ANNEEREF___ANN0">'FINESS'!$M$2</definedName>
    <definedName name="CRCAEHIDEN___CAPAAUTO___ANN0">'FINESS'!$E$31</definedName>
    <definedName name="CRCAEHIDEN___CATEGORI___ANN0">'FINESS'!$E$23</definedName>
    <definedName name="CRCAEHIDEN___CCNT_______ANN0">'FINESS'!$E$27</definedName>
    <definedName name="CRCAEHIDEN___COMPETEN___ANN0">'FINESS'!$E$25</definedName>
    <definedName name="CRCAEHIDEN___DATEARRI___ANN0">'Conversion'!$B$2</definedName>
    <definedName name="CRCAEHIDEN___DATEHABI___ANN0">'Conversion'!$B$1</definedName>
    <definedName name="CRCAEHIDEN___DEPARTEM___ANN0">'FINESS'!$I$13</definedName>
    <definedName name="CRCAEHIDEN___EMAIL______ANN0">'FINESS'!$K$17</definedName>
    <definedName name="CRCAEHIDEN___FAX________ANN0">'FINESS'!$H$17</definedName>
    <definedName name="CRCAEHIDEN___HABILIAS___ANN0">'FINESS'!$E$33</definedName>
    <definedName name="CRCAEHIDEN___NFINESS____ANN0">'FINESS'!$E$7</definedName>
    <definedName name="CRCAEHIDEN___NOMDIREC___ANN0">'FINESS'!$E$19</definedName>
    <definedName name="CRCAEHIDEN___NOMETAB____ANN0">'FINESS'!$G$7</definedName>
    <definedName name="CRCAEHIDEN___ORGAGEST___ANN0">'FINESS'!$E$15</definedName>
    <definedName name="CRCAEHIDEN___TEL________ANN0">'FINESS'!$E$17</definedName>
    <definedName name="CRCAEHSALAD__ETPAS___CAPANN0">'Effectifs'!$F$13</definedName>
    <definedName name="CRCAEHSALAD__ETPASX__CAPANN0">'Effectifs'!$F$31</definedName>
    <definedName name="CRCAEHSALAD__SALAS___CAPANN0">'Effectifs'!$J$13</definedName>
    <definedName name="CRCAEHSALAD__SALASX__CAPANN0">'Effectifs'!$J$31</definedName>
    <definedName name="CRCAEHSALAG__ETPANIM_CAPANN0">'Effectifs'!$D$11</definedName>
    <definedName name="CRCAEHSALAG__ETPANIMXCAPANN0">'Effectifs'!$D$29</definedName>
    <definedName name="CRCAEHSALAG__ETPASH__CAPANN0">'Effectifs'!$D$12</definedName>
    <definedName name="CRCAEHSALAG__ETPASHX_CAPANN0">'Effectifs'!$D$30</definedName>
    <definedName name="CRCAEHSALAG__ETPAUX__CAPANN0">'Effectifs'!$D$16</definedName>
    <definedName name="CRCAEHSALAG__ETPAUXX_CAPANN0">'Effectifs'!$D$34</definedName>
    <definedName name="CRCAEHSALAG__ETPDIR__CAPANN0">'Effectifs'!$D$9</definedName>
    <definedName name="CRCAEHSALAG__ETPDIRX_CAPANN0">'Effectifs'!$D$27</definedName>
    <definedName name="CRCAEHSALAG__ETPINF__CAPANN0">'Effectifs'!$D$15</definedName>
    <definedName name="CRCAEHSALAG__ETPINFX_CAPANN0">'Effectifs'!$D$33</definedName>
    <definedName name="CRCAEHSALAG__ETPMED__CAPANN0">'Effectifs'!$D$18</definedName>
    <definedName name="CRCAEHSALAG__ETPMEDX_CAPANN0">'Effectifs'!$D$36</definedName>
    <definedName name="CRCAEHSALAG__ETPPHA__CAPANN0">'Effectifs'!$D$17</definedName>
    <definedName name="CRCAEHSALAG__ETPPHAX_CAPANN0">'Effectifs'!$D$35</definedName>
    <definedName name="CRCAEHSALAG__ETPPSY__CAPANN0">'Effectifs'!$D$14</definedName>
    <definedName name="CRCAEHSALAG__ETPPSYX_CAPANN0">'Effectifs'!$D$32</definedName>
    <definedName name="CRCAEHSALAG__ETPSG___CAPANN0">'Effectifs'!$D$10</definedName>
    <definedName name="CRCAEHSALAG__ETPSGX__CAPANN0">'Effectifs'!$D$28</definedName>
    <definedName name="CRCAEHSALAG__SALANIM_CAPANN0">'Effectifs'!$H$11</definedName>
    <definedName name="CRCAEHSALAG__SALANIMXCAPANN0">'Effectifs'!$H$29</definedName>
    <definedName name="CRCAEHSALAG__SALASH__CAPANN0">'Effectifs'!$H$12</definedName>
    <definedName name="CRCAEHSALAG__SALASHX_CAPANN0">'Effectifs'!$H$30</definedName>
    <definedName name="CRCAEHSALAG__SALAUX__CAPANN0">'Effectifs'!$H$16</definedName>
    <definedName name="CRCAEHSALAG__SALAUXX_CAPANN0">'Effectifs'!$H$34</definedName>
    <definedName name="CRCAEHSALAG__SALDIR__CAPANN0">'Effectifs'!$H$9</definedName>
    <definedName name="CRCAEHSALAG__SALDIRX_CAPANN0">'Effectifs'!$H$27</definedName>
    <definedName name="CRCAEHSALAG__SALINF__CAPANN0">'Effectifs'!$H$15</definedName>
    <definedName name="CRCAEHSALAG__SALINFX_CAPANN0">'Effectifs'!$H$33</definedName>
    <definedName name="CRCAEHSALAG__SALMED__CAPANN0">'Effectifs'!$H$18</definedName>
    <definedName name="CRCAEHSALAG__SALMEDX_CAPANN0">'Effectifs'!$H$36</definedName>
    <definedName name="CRCAEHSALAG__SALPHA__CAPANN0">'Effectifs'!$H$17</definedName>
    <definedName name="CRCAEHSALAG__SALPHAX_CAPANN0">'Effectifs'!$H$35</definedName>
    <definedName name="CRCAEHSALAG__SALPSY__CAPANN0">'Effectifs'!$H$14</definedName>
    <definedName name="CRCAEHSALAG__SALPSYX_CAPANN0">'Effectifs'!$H$32</definedName>
    <definedName name="CRCAEHSALAG__SALSG___CAPANN0">'Effectifs'!$H$10</definedName>
    <definedName name="CRCAEHSALAG__SALSGX__CAPANN0">'Effectifs'!$H$28</definedName>
    <definedName name="CRCAEHSALAS__ETPAS___CAPANN0">'Effectifs'!$G$13</definedName>
    <definedName name="CRCAEHSALAS__ETPASX__CAPANN0">'Effectifs'!$G$31</definedName>
    <definedName name="CRCAEHSALAS__SALAS___CAPANN0">'Effectifs'!$K$13</definedName>
    <definedName name="CRCAEHSALAS__SALASX__CAPANN0">'Effectifs'!$K$31</definedName>
    <definedName name="exercice">'[1]Constantes'!$E$21</definedName>
    <definedName name="_xlnm.Print_Titles" localSheetId="6">'Charges-Produits'!$A:$E</definedName>
    <definedName name="Liste_des_codes_convention" localSheetId="2">'Listes'!$B$14:$C$26</definedName>
    <definedName name="_xlnm.Print_Area" localSheetId="4">'Activité'!$A$1:$N$28</definedName>
    <definedName name="_xlnm.Print_Area" localSheetId="7">'Affectation_résultat'!$A$1:$M$23</definedName>
    <definedName name="_xlnm.Print_Area" localSheetId="6">'Charges-Produits'!$A$1:$AS$53</definedName>
    <definedName name="_xlnm.Print_Area" localSheetId="8">'Effectifs'!$A$1:$M$39</definedName>
    <definedName name="_xlnm.Print_Area" localSheetId="3">'FINESS'!$B$1:$O$39</definedName>
    <definedName name="_xlnm.Print_Area" localSheetId="5">'GIR-GMP-PMP'!$A$4:$K$29</definedName>
  </definedNames>
  <calcPr fullCalcOnLoad="1"/>
</workbook>
</file>

<file path=xl/sharedStrings.xml><?xml version="1.0" encoding="utf-8"?>
<sst xmlns="http://schemas.openxmlformats.org/spreadsheetml/2006/main" count="2923" uniqueCount="2162">
  <si>
    <t>INTITULE</t>
  </si>
  <si>
    <t>Ergothérapie</t>
  </si>
  <si>
    <t>Maintenance du matériel médical</t>
  </si>
  <si>
    <t>Personnel extérieur à l'établissement</t>
  </si>
  <si>
    <t>Entretien et réparation sur biens mobiliers : matériel et outillage à caractère médical</t>
  </si>
  <si>
    <t>GROUPES ISO RESSOURCES (GIR)</t>
  </si>
  <si>
    <t>G1/G</t>
  </si>
  <si>
    <t>G2/G</t>
  </si>
  <si>
    <t>G3/G</t>
  </si>
  <si>
    <t>C.C.N.T. :</t>
  </si>
  <si>
    <t>dont PASA</t>
  </si>
  <si>
    <t>dont UHR</t>
  </si>
  <si>
    <t>6011;6021;6022</t>
  </si>
  <si>
    <t>HP</t>
  </si>
  <si>
    <t>HT</t>
  </si>
  <si>
    <t>AJ</t>
  </si>
  <si>
    <t>Médecin</t>
  </si>
  <si>
    <t>M21(+bis)</t>
  </si>
  <si>
    <t>PMP en cours de validité</t>
  </si>
  <si>
    <t>GMP</t>
  </si>
  <si>
    <t>Année N :</t>
  </si>
  <si>
    <t>N° FINESS / Nom de l'établissement ou service</t>
  </si>
  <si>
    <t>Département :</t>
  </si>
  <si>
    <t>Financées (en fonctionnement)</t>
  </si>
  <si>
    <t>Autorisées</t>
  </si>
  <si>
    <t xml:space="preserve">PLACES </t>
  </si>
  <si>
    <t>N° de 
compte</t>
  </si>
  <si>
    <t>M22(+bis)</t>
  </si>
  <si>
    <t>Cotation
GIR</t>
  </si>
  <si>
    <t xml:space="preserve">Personnel salarié </t>
  </si>
  <si>
    <t>Proposé</t>
  </si>
  <si>
    <t xml:space="preserve">Proposé </t>
  </si>
  <si>
    <t>Liste des catégories FINESS</t>
  </si>
  <si>
    <t>Liste des codes convention</t>
  </si>
  <si>
    <t>CCNT 1951</t>
  </si>
  <si>
    <t>UGECAM</t>
  </si>
  <si>
    <t>CCCRF</t>
  </si>
  <si>
    <t>FPH (titre IV)</t>
  </si>
  <si>
    <t>FPT (titre III)</t>
  </si>
  <si>
    <t>Autre</t>
  </si>
  <si>
    <t>ADMR</t>
  </si>
  <si>
    <t>BAD</t>
  </si>
  <si>
    <t>CCU</t>
  </si>
  <si>
    <t xml:space="preserve">Emplacement de le fichier </t>
  </si>
  <si>
    <t>Commentaires</t>
  </si>
  <si>
    <t>Girage</t>
  </si>
  <si>
    <t>GIR 1</t>
  </si>
  <si>
    <t>GIR 2</t>
  </si>
  <si>
    <t>GIR 3</t>
  </si>
  <si>
    <t>GIR 4</t>
  </si>
  <si>
    <t>GIR 5</t>
  </si>
  <si>
    <t>GIR 6</t>
  </si>
  <si>
    <t>(1)</t>
  </si>
  <si>
    <t>(2)</t>
  </si>
  <si>
    <t>(3)</t>
  </si>
  <si>
    <t>(1) x (3)</t>
  </si>
  <si>
    <t>(2) x (3)</t>
  </si>
  <si>
    <t>Résidents de moins de 60 ans</t>
  </si>
  <si>
    <t>%</t>
  </si>
  <si>
    <t>En points</t>
  </si>
  <si>
    <t>Formule</t>
  </si>
  <si>
    <t xml:space="preserve">G - Production total de points GIR </t>
  </si>
  <si>
    <t>Total point GIR pour GMP</t>
  </si>
  <si>
    <t>Total points GIR pour TARIFS</t>
  </si>
  <si>
    <t>Valorisation en points GIR de la cotation GIR permettant le calcul du GMP</t>
  </si>
  <si>
    <t>Valorisation en points GIR de la cotation GIR servant de base au calcul des tarifs dépendance et soins</t>
  </si>
  <si>
    <t>Taux
d'activité</t>
  </si>
  <si>
    <t>TOTAL</t>
  </si>
  <si>
    <t>Nombre de résidents</t>
  </si>
  <si>
    <t xml:space="preserve"> </t>
  </si>
  <si>
    <t>Personnel</t>
  </si>
  <si>
    <t>Hébergement</t>
  </si>
  <si>
    <t>Dépendance</t>
  </si>
  <si>
    <t>Soins</t>
  </si>
  <si>
    <t>Direction administration</t>
  </si>
  <si>
    <t>Psychologue</t>
  </si>
  <si>
    <t>Pharmacien préparateur en pharmacie</t>
  </si>
  <si>
    <t>Option tarifaire (tarif global/tarif partiel)</t>
  </si>
  <si>
    <t>Date de validation</t>
  </si>
  <si>
    <t>TP</t>
  </si>
  <si>
    <t>TG</t>
  </si>
  <si>
    <t>NON</t>
  </si>
  <si>
    <t>OUI</t>
  </si>
  <si>
    <t>Rien par défaut</t>
  </si>
  <si>
    <t>NON par défaut</t>
  </si>
  <si>
    <t>Liste de la ''présence PUI''</t>
  </si>
  <si>
    <t>Liste des ''options tarifaires''</t>
  </si>
  <si>
    <t xml:space="preserve">          Sous total : Résidents de plus de 60 ans</t>
  </si>
  <si>
    <t xml:space="preserve">Compte Administratif - EHPAD </t>
  </si>
  <si>
    <t>Activité réalisée</t>
  </si>
  <si>
    <t>Retenu</t>
  </si>
  <si>
    <t>EHPA</t>
  </si>
  <si>
    <t>Etablissement d'hébergement pour personnes âgées (EHPA)</t>
  </si>
  <si>
    <t>code</t>
  </si>
  <si>
    <t>libellé court</t>
  </si>
  <si>
    <t>libellé long</t>
  </si>
  <si>
    <t>Date de la dernière autorisation :</t>
  </si>
  <si>
    <t xml:space="preserve">Adresse : </t>
  </si>
  <si>
    <t xml:space="preserve">Organisme gestionnaire : </t>
  </si>
  <si>
    <t xml:space="preserve">Téléphone / Fax / Courriel : </t>
  </si>
  <si>
    <t>Nom du directeur ou de la personne ayant qualité pour  représenter l'établissement :</t>
  </si>
  <si>
    <t xml:space="preserve">Catégorie : </t>
  </si>
  <si>
    <t xml:space="preserve">Autorité en charge de la tarification :  </t>
  </si>
  <si>
    <t xml:space="preserve">Date d'arrivée des documents : </t>
  </si>
  <si>
    <t>Capacité habilitée à l'aide sociale :</t>
  </si>
  <si>
    <t xml:space="preserve">Capacité autorisée (HP, AJ, HT) : </t>
  </si>
  <si>
    <t xml:space="preserve">Activité d'Hébergement Permanent </t>
  </si>
  <si>
    <t>Activité Accueil de jour et Hébergement Temporaire</t>
  </si>
  <si>
    <t>Nombre de résidents  GIR 6</t>
  </si>
  <si>
    <t>Nombre de résidents  GIR 5</t>
  </si>
  <si>
    <t>Nombre de résidents  GIR 4</t>
  </si>
  <si>
    <t>Nombre de résidents  GIR 3</t>
  </si>
  <si>
    <t>Nombre de résidents  GIR 2</t>
  </si>
  <si>
    <t>Nombre de résidents  GIR 1</t>
  </si>
  <si>
    <r>
      <rPr>
        <b/>
        <sz val="10"/>
        <rFont val="Arial"/>
        <family val="2"/>
      </rPr>
      <t>G1</t>
    </r>
    <r>
      <rPr>
        <sz val="10"/>
        <rFont val="Arial"/>
        <family val="2"/>
      </rPr>
      <t xml:space="preserve"> - Production de points GIR dans les groupes iso-ressources 1 et 2</t>
    </r>
  </si>
  <si>
    <r>
      <rPr>
        <b/>
        <sz val="10"/>
        <rFont val="Arial"/>
        <family val="2"/>
      </rPr>
      <t>G2</t>
    </r>
    <r>
      <rPr>
        <sz val="10"/>
        <rFont val="Arial"/>
        <family val="2"/>
      </rPr>
      <t xml:space="preserve"> - Production de points GIR dans les groupes iso-ressources 3 et 4</t>
    </r>
  </si>
  <si>
    <t>Nombre de résidents de l'EHPAD</t>
  </si>
  <si>
    <t>Total</t>
  </si>
  <si>
    <t>Produits pharmaceutiques et produits à usage médical</t>
  </si>
  <si>
    <t>Variation des stocks des produits pharmaceutiques et à usage médical</t>
  </si>
  <si>
    <t xml:space="preserve">Fournitures médicales </t>
  </si>
  <si>
    <t>Sous-traitance : prestations à caractère médical</t>
  </si>
  <si>
    <t xml:space="preserve">Primes d'assurance maladie - Autres risques : assurance maladie,  maternité et accident du travail </t>
  </si>
  <si>
    <t>Personnel intérimaire : personnel médical (62113 - M21) et paramédical (62114 - M21)</t>
  </si>
  <si>
    <t>Rémunérations d'intérmédaires et honoraires : intervenants médicaux</t>
  </si>
  <si>
    <t>Transports d'usagers</t>
  </si>
  <si>
    <t>Impôts , taxes et versements assimilés sur rémunérations (administration des impôts)</t>
  </si>
  <si>
    <t>Impôts , taxes et versements assimilés sur rémunérations (autres organismes)</t>
  </si>
  <si>
    <t>Charges de personnel</t>
  </si>
  <si>
    <t>Résultat de l'exercice</t>
  </si>
  <si>
    <t xml:space="preserve">Total </t>
  </si>
  <si>
    <t>Nombre d'ETP</t>
  </si>
  <si>
    <t>Montant des salaires chargés</t>
  </si>
  <si>
    <t>AS, AMP et ASG</t>
  </si>
  <si>
    <t xml:space="preserve">Personnel extérieur </t>
  </si>
  <si>
    <t xml:space="preserve">Présence de PUI </t>
  </si>
  <si>
    <t>Reprise des résultats des exercices antérieurs  (déficit = - ; excédent = +)</t>
  </si>
  <si>
    <t>Infirmier</t>
  </si>
  <si>
    <t>Animation, Service - Social</t>
  </si>
  <si>
    <t xml:space="preserve">ASH, agent de service affectés aux fonctions de blanchissage, nettoyage et service de repas </t>
  </si>
  <si>
    <t>Cuisine, Services Généraux, Diététicien</t>
  </si>
  <si>
    <t>Autres auxiliaires médicaux</t>
  </si>
  <si>
    <t>Détermination et affectation du résultat</t>
  </si>
  <si>
    <t xml:space="preserve">Résultat à affecter </t>
  </si>
  <si>
    <t>Résultat affecté au compte 1064 : réserve des plus-values nettes</t>
  </si>
  <si>
    <t>Résultat affecté au compte 10682 : excédent affecté à l'investissement</t>
  </si>
  <si>
    <t>Résultat affecté au compte 10685 : excédent affecté à la réserve de trésorerie</t>
  </si>
  <si>
    <t xml:space="preserve">Résultat affecté au compte 10686 : excédent affecté à la réserve de compensation </t>
  </si>
  <si>
    <t xml:space="preserve">Résultat affecté au compte 10687 : excédent affecté à la réservce de compensation des charges d'amortissement </t>
  </si>
  <si>
    <t xml:space="preserve">Résultat affecté au compte 110 : excédent affecté à la réduction des charges d'exploitation (établissement public) </t>
  </si>
  <si>
    <t xml:space="preserve">Résultat affecté au compte 111 : excédent affecté au financement des charges d'exploitation non réductibles (établissement public) </t>
  </si>
  <si>
    <t>Dépenses refusées par l'autorité de tarification en application de l'article R.314-52 (compte 114)</t>
  </si>
  <si>
    <t xml:space="preserve">Résultat affecté au compte 119 : report à nouveau déficitaire (établissement public) </t>
  </si>
  <si>
    <t xml:space="preserve">Résultat affecté au compte 11510 : excédent affecté à la réduction des charges d'exploitation (établissement privé) </t>
  </si>
  <si>
    <t xml:space="preserve">Résultat affecté au compte 11511 : excédent affecté au financement des charges d'exploitation non réductibles (établissement privé) </t>
  </si>
  <si>
    <t>Résultat affecté au compte 11519 : report à nouveau déficitaire (établissement privé)</t>
  </si>
  <si>
    <t>Charges exceptionnelles</t>
  </si>
  <si>
    <t>Dotations aux amortissements et aux provisions sauf matériel médical</t>
  </si>
  <si>
    <t>Dotations aux amortissements du matériel médical</t>
  </si>
  <si>
    <t>Dotations aux provisions : autres provisions pour risques (pathologies lourdes)</t>
  </si>
  <si>
    <t xml:space="preserve">Résultat d'exploitation </t>
  </si>
  <si>
    <t>Fournitures hôtellières sauf 602261</t>
  </si>
  <si>
    <t>Couches, alèses et produits absorbants</t>
  </si>
  <si>
    <t>Variation des stocks des fournitures hôtelières saus 6032261</t>
  </si>
  <si>
    <t>Varation des stocks couches, alèses et produits absorbants</t>
  </si>
  <si>
    <t>Produits d'entretien</t>
  </si>
  <si>
    <t>Fournitures hôtellières sauf 606261</t>
  </si>
  <si>
    <t>628 sauf 6281 et 6282</t>
  </si>
  <si>
    <t>Blanchisserie à l'extérieur</t>
  </si>
  <si>
    <t>Nettoyage à l'extérieur</t>
  </si>
  <si>
    <t>Autres impôts, taxes et versements assimilés (administration des impôts)</t>
  </si>
  <si>
    <t>Autres impôts, taxes et versements assimilés (autres organismes)</t>
  </si>
  <si>
    <t>Autres charges de gestion courante</t>
  </si>
  <si>
    <t>Charges financières</t>
  </si>
  <si>
    <t>Total section tarifaire
 HERBERGEMENT</t>
  </si>
  <si>
    <t>Total section tarifaire
DEPENDANCE</t>
  </si>
  <si>
    <t>Total section tarifaire
SOINS</t>
  </si>
  <si>
    <t xml:space="preserve">TOTAL des sections tarifaires </t>
  </si>
  <si>
    <t>Achats stockés, autres approvisionnements sauf 6021 et 6026</t>
  </si>
  <si>
    <t>Variation des stocks sauf 60321 et 603226</t>
  </si>
  <si>
    <t>Achats non stockés de matières et fournitures sauf 60622, 60626 et 6066</t>
  </si>
  <si>
    <t>Services extérieurs sauf 6111, 61121, 61551, 61562 et 61681</t>
  </si>
  <si>
    <t>Autres services extérieurs sauf 621, 62113, 6223, 6281, 6283 et 6287 pour les budgets annexes hospitaliers</t>
  </si>
  <si>
    <t>TOTAL DES CHARGES D'EXPLOITATION = A</t>
  </si>
  <si>
    <t>Produits autres que ceux de la tarification = B1</t>
  </si>
  <si>
    <t>734-3 : Contribution de l'assurance maladie au titre de l'article 30 du décret n°99-316 = B2</t>
  </si>
  <si>
    <t xml:space="preserve">RESULTATS DE L'EXERCICE = (B1 + B2 + C) - A </t>
  </si>
  <si>
    <t>Produits de la tarification = C</t>
  </si>
  <si>
    <t>Section tarifaire 
Hébergement</t>
  </si>
  <si>
    <t>Section tarifaire 
Dépendance</t>
  </si>
  <si>
    <t>Section tarifaire 
Soins</t>
  </si>
  <si>
    <t xml:space="preserve">Total des sections tarifaires </t>
  </si>
  <si>
    <r>
      <t>CCNT</t>
    </r>
    <r>
      <rPr>
        <sz val="10"/>
        <color indexed="10"/>
        <rFont val="Geneva"/>
        <family val="0"/>
      </rPr>
      <t xml:space="preserve"> </t>
    </r>
    <r>
      <rPr>
        <sz val="10"/>
        <rFont val="Arial"/>
        <family val="0"/>
      </rPr>
      <t>1965</t>
    </r>
  </si>
  <si>
    <t>CCNT 1966</t>
  </si>
  <si>
    <t>EEPA</t>
  </si>
  <si>
    <t>AJA</t>
  </si>
  <si>
    <t>HTA</t>
  </si>
  <si>
    <t>Etablissement expérimental pour personnes âgées (EEPA)</t>
  </si>
  <si>
    <t>Accueil de jour autonome (AJ)</t>
  </si>
  <si>
    <t>Hébergement temporaire autonome (HT)</t>
  </si>
  <si>
    <r>
      <rPr>
        <b/>
        <sz val="10"/>
        <rFont val="Arial"/>
        <family val="2"/>
      </rPr>
      <t>G3</t>
    </r>
    <r>
      <rPr>
        <sz val="10"/>
        <rFont val="Arial"/>
        <family val="2"/>
      </rPr>
      <t xml:space="preserve"> - Production de points GIR dans le groupe iso-ressource 5 et 6</t>
    </r>
  </si>
  <si>
    <t>Section tarifaire HEBERGEMENT</t>
  </si>
  <si>
    <t>Section tarifaire DEPENDANCE</t>
  </si>
  <si>
    <t>Section tarifaire SOINS</t>
  </si>
  <si>
    <t>#CAPA-2014-01#</t>
  </si>
  <si>
    <t>Date de la dernière habilitation :</t>
  </si>
  <si>
    <t>DATE D’ARRIVEE DES DOCUMENTS :</t>
  </si>
  <si>
    <t>Date de validation PMP</t>
  </si>
  <si>
    <t>Listes Excel</t>
  </si>
  <si>
    <t>---</t>
  </si>
  <si>
    <t>--</t>
  </si>
  <si>
    <t>Liste des départements</t>
  </si>
  <si>
    <t xml:space="preserve">Département </t>
  </si>
  <si>
    <t xml:space="preserve">Code </t>
  </si>
  <si>
    <t>Chef lieu</t>
  </si>
  <si>
    <t>Libellé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</si>
  <si>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</si>
  <si>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</si>
  <si>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</si>
  <si>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</si>
  <si>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</si>
  <si>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</si>
  <si>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</si>
  <si>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</si>
  <si>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</si>
  <si>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</si>
  <si>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</si>
  <si>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</si>
  <si>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</si>
  <si>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</si>
  <si>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</si>
  <si>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</si>
  <si>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</si>
  <si>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</si>
  <si>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</si>
  <si>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</si>
  <si>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</si>
  <si>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</si>
  <si>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</si>
  <si>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</si>
  <si>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</si>
  <si>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</si>
  <si>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</si>
  <si>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</si>
  <si>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</si>
  <si>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</si>
  <si>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</si>
  <si>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</si>
  <si>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</si>
  <si>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</si>
  <si>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</si>
  <si>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</si>
  <si>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</si>
  <si>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</si>
  <si>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</si>
  <si>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</si>
  <si>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</si>
  <si>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</si>
  <si>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</si>
  <si>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</si>
  <si>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</si>
  <si>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</si>
  <si>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</si>
  <si>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</si>
  <si>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</si>
  <si>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</si>
  <si>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</si>
  <si>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</si>
  <si>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</si>
  <si>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</si>
  <si>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</si>
  <si>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</si>
  <si>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</si>
  <si>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</si>
  <si>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</si>
  <si>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</si>
  <si>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</si>
  <si>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</si>
  <si>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</si>
  <si>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</si>
  <si>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</si>
  <si>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</si>
  <si>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</si>
  <si>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</si>
  <si>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</si>
  <si>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</si>
  <si>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</si>
  <si>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</si>
  <si>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</si>
  <si>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</si>
  <si>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</si>
  <si>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</si>
  <si>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</si>
  <si>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</si>
  <si>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</si>
  <si>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</si>
  <si>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</si>
  <si>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</si>
  <si>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</si>
  <si>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</si>
  <si>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</si>
  <si>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</si>
  <si>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</si>
  <si>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</si>
  <si>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</si>
  <si>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</si>
  <si>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</si>
  <si>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</si>
  <si>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</si>
  <si>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</si>
  <si>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</si>
  <si>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</si>
  <si>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</si>
  <si>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</si>
  <si>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</si>
  <si>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</si>
  <si>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</si>
  <si>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</si>
  <si>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</si>
  <si>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</si>
  <si>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</si>
  <si>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</si>
  <si>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</si>
  <si>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</si>
  <si>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</si>
  <si>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</si>
  <si>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</si>
  <si>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</si>
  <si>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</si>
  <si>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</si>
  <si>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</si>
  <si>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</si>
  <si>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</si>
  <si>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</si>
  <si>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</si>
  <si>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</si>
  <si>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</si>
  <si>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</si>
  <si>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</si>
  <si>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</si>
  <si>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</si>
  <si>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</si>
  <si>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</si>
  <si>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</si>
  <si>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</si>
  <si>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</si>
  <si>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</si>
  <si>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</si>
  <si>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</si>
  <si>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</si>
  <si>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</si>
  <si>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</si>
  <si>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</si>
  <si>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</si>
  <si>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</si>
  <si>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</si>
  <si>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</si>
  <si>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</si>
  <si>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</si>
  <si>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</si>
  <si>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</si>
  <si>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</si>
  <si>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</si>
  <si>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</si>
  <si>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</si>
  <si>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</si>
  <si>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</si>
  <si>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</si>
  <si>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</si>
  <si>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</si>
  <si>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</si>
  <si>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</si>
  <si>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</si>
  <si>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</si>
  <si>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</si>
  <si>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</si>
  <si>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</si>
  <si>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</si>
  <si>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</si>
  <si>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</si>
  <si>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</si>
  <si>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</si>
  <si>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</si>
  <si>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</si>
  <si>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</si>
  <si>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</si>
  <si>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</si>
  <si>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</si>
  <si>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</si>
  <si>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</si>
  <si>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</si>
  <si>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</si>
  <si>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</si>
  <si>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</si>
  <si>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</si>
  <si>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</si>
  <si>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</si>
  <si>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</si>
  <si>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</si>
  <si>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</si>
  <si>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</si>
  <si>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</si>
  <si>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</si>
  <si>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</si>
  <si>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</si>
  <si>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</si>
  <si>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</si>
  <si>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</si>
  <si>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</si>
  <si>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</si>
  <si>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</si>
  <si>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</si>
  <si>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</si>
  <si>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</si>
  <si>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</si>
  <si>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</si>
  <si>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</si>
  <si>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</si>
  <si>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</si>
  <si>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</si>
  <si>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</si>
  <si>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</si>
  <si>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</si>
  <si>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</si>
  <si>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</si>
  <si>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</si>
  <si>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</si>
  <si>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</si>
  <si>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</si>
  <si>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CADRE NORMALISE DE TRANSMISSION DU COMPTE ADMINISTRATIF D'UN ETABLISSEMENT D'HEBERGEMENT POUR PERSONNES AGEES DEPENDANTES (Annexe 3.4  CASF)</t>
  </si>
  <si>
    <t>CRCAEHIDEN___ANNEEREF___ANN0</t>
  </si>
  <si>
    <t>'FINESS'! m2</t>
  </si>
  <si>
    <t>Année de référence du document</t>
  </si>
  <si>
    <t>CRCAEHIDEN___NFINESS____ANN0</t>
  </si>
  <si>
    <t>'FINESS'! e7</t>
  </si>
  <si>
    <t>Numéro finess de l'établissement</t>
  </si>
  <si>
    <t>CRCAEHIDEN___NOMETAB____ANN0</t>
  </si>
  <si>
    <t>'FINESS'! g7</t>
  </si>
  <si>
    <t xml:space="preserve">Nom de l'établissement </t>
  </si>
  <si>
    <t>CRCAEHIDEN___ADRESSE____ANN0</t>
  </si>
  <si>
    <t>'FINESS'! e9</t>
  </si>
  <si>
    <t>Adresse de l'établissement</t>
  </si>
  <si>
    <t>__CAEHIDEN___DATEHABI___ANN0</t>
  </si>
  <si>
    <t>'FINESS'! e13</t>
  </si>
  <si>
    <t>Date d'habilitation</t>
  </si>
  <si>
    <t>CRCAEHIDEN___DATEHABI___ANN0</t>
  </si>
  <si>
    <t>'Conversion'! b1</t>
  </si>
  <si>
    <t>CRCAEHIDEN___DEPARTEM___ANN0</t>
  </si>
  <si>
    <t>'FINESS'! i13</t>
  </si>
  <si>
    <t>Département</t>
  </si>
  <si>
    <t>CRCAEHIDEN___ORGAGEST___ANN0</t>
  </si>
  <si>
    <t>'FINESS'! e15</t>
  </si>
  <si>
    <t>Organisme gestionnaire</t>
  </si>
  <si>
    <t>CRCAEHIDEN___TEL________ANN0</t>
  </si>
  <si>
    <t>'FINESS'! e17</t>
  </si>
  <si>
    <t>Téléphone</t>
  </si>
  <si>
    <t>CRCAEHIDEN___FAX________ANN0</t>
  </si>
  <si>
    <t>'FINESS'! h17</t>
  </si>
  <si>
    <t>Fax</t>
  </si>
  <si>
    <t>CRCAEHIDEN___EMAIL______ANN0</t>
  </si>
  <si>
    <t>'FINESS'! K17</t>
  </si>
  <si>
    <t>Courriel</t>
  </si>
  <si>
    <t>CRCAEHIDEN___NOMDIREC___ANN0</t>
  </si>
  <si>
    <t>'FINESS'! e19</t>
  </si>
  <si>
    <t>Nom du directeur</t>
  </si>
  <si>
    <t>CRCAEHIDEN___CATEGORI___ANN0</t>
  </si>
  <si>
    <t>'FINESS'! e23</t>
  </si>
  <si>
    <t>Catégorie Finess de l'établissement</t>
  </si>
  <si>
    <t>CRCAEHIDEN___COMPETEN___ANN0</t>
  </si>
  <si>
    <t>'FINESS'! e25</t>
  </si>
  <si>
    <t>Compétence</t>
  </si>
  <si>
    <t>CRCAEHIDEN___CCNT_______ANN0</t>
  </si>
  <si>
    <t>'FINESS'! e27</t>
  </si>
  <si>
    <t>Convention collective</t>
  </si>
  <si>
    <t>CRCAEHIDEN___DATEARRI___ANN0</t>
  </si>
  <si>
    <t>'Conversion'! b2</t>
  </si>
  <si>
    <t>Date d'arrivée</t>
  </si>
  <si>
    <t>__CAEHIDEN___DATEARRI___ANN0</t>
  </si>
  <si>
    <t>'FINESS'! e29</t>
  </si>
  <si>
    <t>CRCAEHIDEN___CAPAAUTO___ANN0</t>
  </si>
  <si>
    <t>'FINESS'! e31</t>
  </si>
  <si>
    <t>Capacité autorisée</t>
  </si>
  <si>
    <t>CRCAEHIDEN___HABILIAS___ANN0</t>
  </si>
  <si>
    <t>'FINESS'! e33</t>
  </si>
  <si>
    <t>Habilitation aide sociale</t>
  </si>
  <si>
    <t>CRCAEHACTI_HPPLFIHP_____ANN0</t>
  </si>
  <si>
    <t>'FINESS'! e36</t>
  </si>
  <si>
    <t>Places financées Hébergement permanent</t>
  </si>
  <si>
    <t>CRCAEHACTI___PLFIPASA___ANN0</t>
  </si>
  <si>
    <t>'FINESS'! f36</t>
  </si>
  <si>
    <t>Places financées PASA</t>
  </si>
  <si>
    <t>CRCAEHACTI___PLFIUHR____ANN0</t>
  </si>
  <si>
    <t>'FINESS'! g36</t>
  </si>
  <si>
    <t>Places financées UHR</t>
  </si>
  <si>
    <t>CRCAEHACTI_HTPLFIHT_____ANN0</t>
  </si>
  <si>
    <t>'FINESS'! h36</t>
  </si>
  <si>
    <t>Places financées Hébergement temporaire</t>
  </si>
  <si>
    <t>CRCAEHACTI_AJPLFIAJ_____ANN0</t>
  </si>
  <si>
    <t>'FINESS'! i36</t>
  </si>
  <si>
    <t>Places financées Accueil de Jour</t>
  </si>
  <si>
    <t>CRCAEHACTI_HPPLAUHP_____ANN0</t>
  </si>
  <si>
    <t>'FINESS'! e37</t>
  </si>
  <si>
    <t>Places Autorisées Hébergement permanent</t>
  </si>
  <si>
    <t>CRCAEHACTI___PLAUPASA___ANN0</t>
  </si>
  <si>
    <t>'FINESS'! f37</t>
  </si>
  <si>
    <t>Places Autorisées PASA</t>
  </si>
  <si>
    <t>CRCAEHACTI___PLAUUHR____ANN0</t>
  </si>
  <si>
    <t>'FINESS'! g37</t>
  </si>
  <si>
    <t>Places Autorisées UHR</t>
  </si>
  <si>
    <t>CRCAEHACTI_HTPLAUHT_____ANN0</t>
  </si>
  <si>
    <t>'FINESS'! h37</t>
  </si>
  <si>
    <t>Places Autorisées Hébergement temporaire</t>
  </si>
  <si>
    <t>CRCAEHACTI_AJPLAUAJ_____ANN0</t>
  </si>
  <si>
    <t>'FINESS'! i37</t>
  </si>
  <si>
    <t>Places Autorisées Accueil de Jour</t>
  </si>
  <si>
    <t>CRCAEHACTI_HPPADGIR1_CARANM2</t>
  </si>
  <si>
    <t>'Activité'! F9</t>
  </si>
  <si>
    <t>Nombre de personnes en GIR 1</t>
  </si>
  <si>
    <t>CRCAEHACTI_HPPADGIR2_CARANM2</t>
  </si>
  <si>
    <t>'Activité'! F10</t>
  </si>
  <si>
    <t>Nombre de personnes en GIR 2</t>
  </si>
  <si>
    <t>CRCAEHACTI_HPPADGIR3_CARANM2</t>
  </si>
  <si>
    <t>'Activité'! F11</t>
  </si>
  <si>
    <t>Nombre de personnes en GIR 3</t>
  </si>
  <si>
    <t>CRCAEHACTI_HPPADGIR4_CARANM2</t>
  </si>
  <si>
    <t>'Activité'! F12</t>
  </si>
  <si>
    <t>Nombre de personnes en GIR 4</t>
  </si>
  <si>
    <t>CRCAEHACTI_HPPADGIR5_CARANM2</t>
  </si>
  <si>
    <t>'Activité'! F13</t>
  </si>
  <si>
    <t>Nombre de personnes en GIR 5</t>
  </si>
  <si>
    <t>CRCAEHACTI_HPPADGIR6_CARANM2</t>
  </si>
  <si>
    <t>'Activité'! F14</t>
  </si>
  <si>
    <t>Nombre de personnes en GIR 6</t>
  </si>
  <si>
    <t>CRCAEHACTI_HPPADM60__CARANM2</t>
  </si>
  <si>
    <t>'Activité'! F16</t>
  </si>
  <si>
    <t>Nombre de personnes de moins de 60 ans</t>
  </si>
  <si>
    <t>CRCAEHACTI_AJNBRES___CARANM2</t>
  </si>
  <si>
    <t>'Activité'! F25</t>
  </si>
  <si>
    <t>CRCAEHACTI_HTNBRES___CARANM2</t>
  </si>
  <si>
    <t>'Activité'! F26</t>
  </si>
  <si>
    <t>CRCAEHACTI_HPPADGIR1_CARANM1</t>
  </si>
  <si>
    <t>'Activité'! G9</t>
  </si>
  <si>
    <t>CRCAEHACTI_HPPADGIR2_CARANM1</t>
  </si>
  <si>
    <t>'Activité'! G10</t>
  </si>
  <si>
    <t>CRCAEHACTI_HPPADGIR3_CARANM1</t>
  </si>
  <si>
    <t>'Activité'! G11</t>
  </si>
  <si>
    <t>CRCAEHACTI_HPPADGIR4_CARANM1</t>
  </si>
  <si>
    <t>'Activité'! G12</t>
  </si>
  <si>
    <t>CRCAEHACTI_HPPADGIR5_CARANM1</t>
  </si>
  <si>
    <t>'Activité'! G13</t>
  </si>
  <si>
    <t>CRCAEHACTI_HPPADGIR6_CARANM1</t>
  </si>
  <si>
    <t>'Activité'! G14</t>
  </si>
  <si>
    <t>CRCAEHACTI_HPPADM60__CARANM1</t>
  </si>
  <si>
    <t>'Activité'! G16</t>
  </si>
  <si>
    <t>CRCAEHACTI_AJNBRES___CARANM1</t>
  </si>
  <si>
    <t>'Activité'! G25</t>
  </si>
  <si>
    <t>CRCAEHACTI_HTNBRES___CARANM1</t>
  </si>
  <si>
    <t>'Activité'! G26</t>
  </si>
  <si>
    <t>CRCAEHACTI_HPPADGIR1_CAPANN0</t>
  </si>
  <si>
    <t>'Activité'! H9</t>
  </si>
  <si>
    <t>CRCAEHACTI_HPPADGIR2_CAPANN0</t>
  </si>
  <si>
    <t>'Activité'! H10</t>
  </si>
  <si>
    <t>CRCAEHACTI_HPPADGIR3_CAPANN0</t>
  </si>
  <si>
    <t>'Activité'! H11</t>
  </si>
  <si>
    <t>CRCAEHACTI_HPPADGIR4_CAPANN0</t>
  </si>
  <si>
    <t>'Activité'! H12</t>
  </si>
  <si>
    <t>CRCAEHACTI_HPPADGIR5_CAPANN0</t>
  </si>
  <si>
    <t>'Activité'! H13</t>
  </si>
  <si>
    <t>CRCAEHACTI_HPPADGIR6_CAPANN0</t>
  </si>
  <si>
    <t>'Activité'! H14</t>
  </si>
  <si>
    <t>CRCAEHACTI_HPPADM60__CAPANN0</t>
  </si>
  <si>
    <t>'Activité'! H16</t>
  </si>
  <si>
    <t>CRCAEHACTI_AJNBRES___CAPANN0</t>
  </si>
  <si>
    <t>'Activité'! H25</t>
  </si>
  <si>
    <t>CRCAEHACTI_HTNBRES___CAPANN0</t>
  </si>
  <si>
    <t>'Activité'! H26</t>
  </si>
  <si>
    <t>CRCAEHACTISHPJOURGIR1CARANM2</t>
  </si>
  <si>
    <t>'Activité'! I9</t>
  </si>
  <si>
    <t>Nombre de journées en GIR 1</t>
  </si>
  <si>
    <t>CRCAEHACTISHPJOURGIR2CARANM2</t>
  </si>
  <si>
    <t>'Activité'! I10</t>
  </si>
  <si>
    <t>Nombre de journées en GIR 2</t>
  </si>
  <si>
    <t>CRCAEHACTISHPJOURGIR3CARANM2</t>
  </si>
  <si>
    <t>'Activité'! I11</t>
  </si>
  <si>
    <t>Nombre de journées en GIR 3</t>
  </si>
  <si>
    <t>CRCAEHACTISHPJOURGIR4CARANM2</t>
  </si>
  <si>
    <t>'Activité'! I12</t>
  </si>
  <si>
    <t>Nombre de journées en GIR 4</t>
  </si>
  <si>
    <t>CRCAEHACTISHPJOURGIR5CARANM2</t>
  </si>
  <si>
    <t>'Activité'! I13</t>
  </si>
  <si>
    <t>Nombre de journées en GIR 5</t>
  </si>
  <si>
    <t>CRCAEHACTISHPJOURGIR6CARANM2</t>
  </si>
  <si>
    <t>'Activité'! I14</t>
  </si>
  <si>
    <t>Nombre de journées en GIR 6</t>
  </si>
  <si>
    <t>CRCAEHACTISHPJOURM60_CARANM2</t>
  </si>
  <si>
    <t>'Activité'! I16</t>
  </si>
  <si>
    <t>Nombre de journées de moins de 60 ans</t>
  </si>
  <si>
    <t>CRCAEHACTISAJJOUR____CARANM2</t>
  </si>
  <si>
    <t>'Activité'! I25</t>
  </si>
  <si>
    <t>Nombre de journées</t>
  </si>
  <si>
    <t>CRCAEHACTISHTJOUR____CARANM2</t>
  </si>
  <si>
    <t>'Activité'! I26</t>
  </si>
  <si>
    <t>CRCAEHACTISHPJOURGIR1CARANM1</t>
  </si>
  <si>
    <t>'Activité'! J9</t>
  </si>
  <si>
    <t>CRCAEHACTISHPJOURGIR2CARANM1</t>
  </si>
  <si>
    <t>'Activité'! J10</t>
  </si>
  <si>
    <t>CRCAEHACTISHPJOURGIR3CARANM1</t>
  </si>
  <si>
    <t>'Activité'! J11</t>
  </si>
  <si>
    <t>CRCAEHACTISHPJOURGIR4CARANM1</t>
  </si>
  <si>
    <t>'Activité'! J12</t>
  </si>
  <si>
    <t>CRCAEHACTISHPJOURGIR5CARANM1</t>
  </si>
  <si>
    <t>'Activité'! J13</t>
  </si>
  <si>
    <t>CRCAEHACTISHPJOURGIR6CARANM1</t>
  </si>
  <si>
    <t>'Activité'! J14</t>
  </si>
  <si>
    <t>CRCAEHACTISHPJOURM60_CARANM1</t>
  </si>
  <si>
    <t>'Activité'! J16</t>
  </si>
  <si>
    <t>CRCAEHACTISAJJOUR____CARANM1</t>
  </si>
  <si>
    <t>'Activité'! J25</t>
  </si>
  <si>
    <t>CRCAEHACTISHTJOUR____CARANM1</t>
  </si>
  <si>
    <t>'Activité'! J26</t>
  </si>
  <si>
    <t>CRCAEHACTISHPJOURGIR1CAPANN0</t>
  </si>
  <si>
    <t>'Activité'! K9</t>
  </si>
  <si>
    <t>CRCAEHACTISHPJOURGIR2CAPANN0</t>
  </si>
  <si>
    <t>'Activité'! K10</t>
  </si>
  <si>
    <t>CRCAEHACTISHPJOURGIR3CAPANN0</t>
  </si>
  <si>
    <t>'Activité'! K11</t>
  </si>
  <si>
    <t>CRCAEHACTISHPJOURGIR4CAPANN0</t>
  </si>
  <si>
    <t>'Activité'! K12</t>
  </si>
  <si>
    <t>CRCAEHACTISHPJOURGIR5CAPANN0</t>
  </si>
  <si>
    <t>'Activité'! K13</t>
  </si>
  <si>
    <t>CRCAEHACTISHPJOURGIR6CAPANN0</t>
  </si>
  <si>
    <t>'Activité'! K14</t>
  </si>
  <si>
    <t>CRCAEHACTISHPJOURM60_CAPANN0</t>
  </si>
  <si>
    <t>'Activité'! K16</t>
  </si>
  <si>
    <t>CRCAEHACTISAJJOUR____CAPANN0</t>
  </si>
  <si>
    <t>'Activité'! K25</t>
  </si>
  <si>
    <t>CRCAEHACTISHTJOUR____CAPANN0</t>
  </si>
  <si>
    <t>'Activité'! K26</t>
  </si>
  <si>
    <t>CRCAEHACTI___PMP_____CAPANN0</t>
  </si>
  <si>
    <t>'GIR-GMP-PMP'! G24</t>
  </si>
  <si>
    <t>Pathos Moyen pondéré</t>
  </si>
  <si>
    <t>CRCAEHACTI___DATEPMP_CAPANN0</t>
  </si>
  <si>
    <t>'Conversion'! b3</t>
  </si>
  <si>
    <t>Date de validation du PMP</t>
  </si>
  <si>
    <t>__CAEHACTI___DATEPMP_CAPANN0</t>
  </si>
  <si>
    <t>'GIR-GMP-PMP'! G25</t>
  </si>
  <si>
    <t>CRCAEHAUTR___OPTTARIFCAPANN0</t>
  </si>
  <si>
    <t>'GIR-GMP-PMP'! G26</t>
  </si>
  <si>
    <t>Option tarifaire</t>
  </si>
  <si>
    <t>CRCAEHAUTR___EXISTPUICAPANN0</t>
  </si>
  <si>
    <t>'GIR-GMP-PMP'! G27</t>
  </si>
  <si>
    <t>Existence d'un PUI</t>
  </si>
  <si>
    <t>CRCAEHCPTEHHP602_____BEXANN0</t>
  </si>
  <si>
    <t>'Charges-Produits'! F8</t>
  </si>
  <si>
    <t>Charges et produits d'exploitations</t>
  </si>
  <si>
    <t>CRCAEHCPTEHHP60226___BEXANN0</t>
  </si>
  <si>
    <t>'Charges-Produits'! F10</t>
  </si>
  <si>
    <t>CRCAEHCPTEHHP603_____BEXANN0</t>
  </si>
  <si>
    <t>'Charges-Produits'! F12</t>
  </si>
  <si>
    <t>CRCAEHCPTEHHP603226__BEXANN0</t>
  </si>
  <si>
    <t>'Charges-Produits'! F14</t>
  </si>
  <si>
    <t>CRCAEHCPTEHHP606_____BEXANN0</t>
  </si>
  <si>
    <t>'Charges-Produits'! F16</t>
  </si>
  <si>
    <t>CRCAEHCPTEHHP60622___BEXANN0</t>
  </si>
  <si>
    <t>'Charges-Produits'! F17</t>
  </si>
  <si>
    <t>CRCAEHCPTEHHP60626___BEXANN0</t>
  </si>
  <si>
    <t>'Charges-Produits'! F18</t>
  </si>
  <si>
    <t>CRCAEHCPTEHHP61______BEXANN0</t>
  </si>
  <si>
    <t>'Charges-Produits'! F21</t>
  </si>
  <si>
    <t>CRCAEHCPTEHHP61681___BEXANN0</t>
  </si>
  <si>
    <t>'Charges-Produits'! F26</t>
  </si>
  <si>
    <t>CRCAEHCPTEHHP62______BEXANN0</t>
  </si>
  <si>
    <t>'Charges-Produits'! F27</t>
  </si>
  <si>
    <t>CRCAEHCPTEHHP621_____BEXANN0</t>
  </si>
  <si>
    <t>'Charges-Produits'! F28</t>
  </si>
  <si>
    <t>CRCAEHCPTEHHP6242____BEXANN0</t>
  </si>
  <si>
    <t>'Charges-Produits'! F31</t>
  </si>
  <si>
    <t>CRCAEHCPTEHHP628_____BEXANN0</t>
  </si>
  <si>
    <t>'Charges-Produits'! F32</t>
  </si>
  <si>
    <t>CRCAEHCPTEHHP6281____BEXANN0</t>
  </si>
  <si>
    <t>'Charges-Produits'! F33</t>
  </si>
  <si>
    <t>CRCAEHCPTEHHP6283____BEXANN0</t>
  </si>
  <si>
    <t>'Charges-Produits'! F34</t>
  </si>
  <si>
    <t>CRCAEHCPTEHHP631_____BEXANN0</t>
  </si>
  <si>
    <t>'Charges-Produits'! F35</t>
  </si>
  <si>
    <t>CRCAEHCPTEHHP633_____BEXANN0</t>
  </si>
  <si>
    <t>'Charges-Produits'! F36</t>
  </si>
  <si>
    <t>CRCAEHCPTEHHP635_____BEXANN0</t>
  </si>
  <si>
    <t>'Charges-Produits'! F37</t>
  </si>
  <si>
    <t>CRCAEHCPTEHHP637_____BEXANN0</t>
  </si>
  <si>
    <t>'Charges-Produits'! F38</t>
  </si>
  <si>
    <t>CRCAEHCPTEHHP64______BEXANN0</t>
  </si>
  <si>
    <t>'Charges-Produits'! F39</t>
  </si>
  <si>
    <t>CRCAEHCPTEHHP65______BEXANN0</t>
  </si>
  <si>
    <t>'Charges-Produits'! F40</t>
  </si>
  <si>
    <t>CRCAEHCPTEHHP66______BEXANN0</t>
  </si>
  <si>
    <t>'Charges-Produits'! F41</t>
  </si>
  <si>
    <t>CRCAEHCPTEHHP67______BEXANN0</t>
  </si>
  <si>
    <t>'Charges-Produits'! F42</t>
  </si>
  <si>
    <t>CRCAEHCPTEHHP681_____BEXANN0</t>
  </si>
  <si>
    <t>'Charges-Produits'! F43</t>
  </si>
  <si>
    <t>CRCAEHAUTRHHPRECAUTREBEXANN0</t>
  </si>
  <si>
    <t>'Charges-Produits'! F47</t>
  </si>
  <si>
    <t>Produits autres que ceux de la tarification</t>
  </si>
  <si>
    <t>CRCAEHAUTRHHPRECTARIFBEXANN0</t>
  </si>
  <si>
    <t>'Charges-Produits'! F49</t>
  </si>
  <si>
    <t>Produits de la tarification</t>
  </si>
  <si>
    <t>CRCAEHCPTEHHP602_____CAPANN0</t>
  </si>
  <si>
    <t>'Charges-Produits'! g8</t>
  </si>
  <si>
    <t>CRCAEHCPTEHHP60226___CAPANN0</t>
  </si>
  <si>
    <t>'Charges-Produits'! g10</t>
  </si>
  <si>
    <t>CRCAEHCPTEHHP603_____CAPANN0</t>
  </si>
  <si>
    <t>'Charges-Produits'! g12</t>
  </si>
  <si>
    <t>CRCAEHCPTEHHP603226__CAPANN0</t>
  </si>
  <si>
    <t>'Charges-Produits'! g14</t>
  </si>
  <si>
    <t>CRCAEHCPTEHHP606_____CAPANN0</t>
  </si>
  <si>
    <t>'Charges-Produits'! g16</t>
  </si>
  <si>
    <t>CRCAEHCPTEHHP60622___CAPANN0</t>
  </si>
  <si>
    <t>'Charges-Produits'! g17</t>
  </si>
  <si>
    <t>CRCAEHCPTEHHP60626___CAPANN0</t>
  </si>
  <si>
    <t>'Charges-Produits'! g18</t>
  </si>
  <si>
    <t>CRCAEHCPTEHHP61______CAPANN0</t>
  </si>
  <si>
    <t>'Charges-Produits'! g21</t>
  </si>
  <si>
    <t>CRCAEHCPTEHHP61681___CAPANN0</t>
  </si>
  <si>
    <t>'Charges-Produits'! g26</t>
  </si>
  <si>
    <t>CRCAEHCPTEHHP62______CAPANN0</t>
  </si>
  <si>
    <t>'Charges-Produits'! g27</t>
  </si>
  <si>
    <t>CRCAEHCPTEHHP621_____CAPANN0</t>
  </si>
  <si>
    <t>'Charges-Produits'! g28</t>
  </si>
  <si>
    <t>CRCAEHCPTEHHP6242____CAPANN0</t>
  </si>
  <si>
    <t>'Charges-Produits'! g31</t>
  </si>
  <si>
    <t>CRCAEHCPTEHHP628_____CAPANN0</t>
  </si>
  <si>
    <t>'Charges-Produits'! g32</t>
  </si>
  <si>
    <t>CRCAEHCPTEHHP6281____CAPANN0</t>
  </si>
  <si>
    <t>'Charges-Produits'! g33</t>
  </si>
  <si>
    <t>CRCAEHCPTEHHP6283____CAPANN0</t>
  </si>
  <si>
    <t>'Charges-Produits'! g34</t>
  </si>
  <si>
    <t>CRCAEHCPTEHHP631_____CAPANN0</t>
  </si>
  <si>
    <t>'Charges-Produits'! g35</t>
  </si>
  <si>
    <t>CRCAEHCPTEHHP633_____CAPANN0</t>
  </si>
  <si>
    <t>'Charges-Produits'! g36</t>
  </si>
  <si>
    <t>CRCAEHCPTEHHP635_____CAPANN0</t>
  </si>
  <si>
    <t>'Charges-Produits'! g37</t>
  </si>
  <si>
    <t>CRCAEHCPTEHHP637_____CAPANN0</t>
  </si>
  <si>
    <t>'Charges-Produits'! g38</t>
  </si>
  <si>
    <t>CRCAEHCPTEHHP64______CAPANN0</t>
  </si>
  <si>
    <t>'Charges-Produits'! g39</t>
  </si>
  <si>
    <t>CRCAEHCPTEHHP65______CAPANN0</t>
  </si>
  <si>
    <t>'Charges-Produits'! g40</t>
  </si>
  <si>
    <t>CRCAEHCPTEHHP66______CAPANN0</t>
  </si>
  <si>
    <t>'Charges-Produits'! g41</t>
  </si>
  <si>
    <t>CRCAEHCPTEHHP67______CAPANN0</t>
  </si>
  <si>
    <t>'Charges-Produits'! g42</t>
  </si>
  <si>
    <t>CRCAEHCPTEHHP681_____CAPANN0</t>
  </si>
  <si>
    <t>'Charges-Produits'! g43</t>
  </si>
  <si>
    <t>CRCAEHAUTRHHPRECAUTRECAPANN0</t>
  </si>
  <si>
    <t>'Charges-Produits'! g47</t>
  </si>
  <si>
    <t>CRCAEHAUTRHHPRECTARIFCAPANN0</t>
  </si>
  <si>
    <t>'Charges-Produits'! g49</t>
  </si>
  <si>
    <t>CRCAEHCPTEHHP602_____CARANN0</t>
  </si>
  <si>
    <t>'Charges-Produits'! H8</t>
  </si>
  <si>
    <t>CRCAEHCPTEHHP60226___CARANN0</t>
  </si>
  <si>
    <t>'Charges-Produits'! H10</t>
  </si>
  <si>
    <t>CRCAEHCPTEHHP603_____CARANN0</t>
  </si>
  <si>
    <t>'Charges-Produits'! H12</t>
  </si>
  <si>
    <t>CRCAEHCPTEHHP603226__CARANN0</t>
  </si>
  <si>
    <t>'Charges-Produits'! H14</t>
  </si>
  <si>
    <t>CRCAEHCPTEHHP606_____CARANN0</t>
  </si>
  <si>
    <t>'Charges-Produits'! H16</t>
  </si>
  <si>
    <t>CRCAEHCPTEHHP60622___CARANN0</t>
  </si>
  <si>
    <t>'Charges-Produits'! H17</t>
  </si>
  <si>
    <t>CRCAEHCPTEHHP60626___CARANN0</t>
  </si>
  <si>
    <t>'Charges-Produits'! H18</t>
  </si>
  <si>
    <t>CRCAEHCPTEHHP61______CARANN0</t>
  </si>
  <si>
    <t>'Charges-Produits'! H21</t>
  </si>
  <si>
    <t>CRCAEHCPTEHHP61681___CARANN0</t>
  </si>
  <si>
    <t>'Charges-Produits'! H26</t>
  </si>
  <si>
    <t>CRCAEHCPTEHHP62______CARANN0</t>
  </si>
  <si>
    <t>'Charges-Produits'! H27</t>
  </si>
  <si>
    <t>CRCAEHCPTEHHP621_____CARANN0</t>
  </si>
  <si>
    <t>'Charges-Produits'! H28</t>
  </si>
  <si>
    <t>CRCAEHCPTEHHP6242____CARANN0</t>
  </si>
  <si>
    <t>'Charges-Produits'! H31</t>
  </si>
  <si>
    <t>CRCAEHCPTEHHP628_____CARANN0</t>
  </si>
  <si>
    <t>'Charges-Produits'! H32</t>
  </si>
  <si>
    <t>CRCAEHCPTEHHP6281____CARANN0</t>
  </si>
  <si>
    <t>'Charges-Produits'! H33</t>
  </si>
  <si>
    <t>CRCAEHCPTEHHP6283____CARANN0</t>
  </si>
  <si>
    <t>'Charges-Produits'! H34</t>
  </si>
  <si>
    <t>CRCAEHCPTEHHP631_____CARANN0</t>
  </si>
  <si>
    <t>'Charges-Produits'! H35</t>
  </si>
  <si>
    <t>CRCAEHCPTEHHP633_____CARANN0</t>
  </si>
  <si>
    <t>'Charges-Produits'! H36</t>
  </si>
  <si>
    <t>CRCAEHCPTEHHP635_____CARANN0</t>
  </si>
  <si>
    <t>'Charges-Produits'! H37</t>
  </si>
  <si>
    <t>CRCAEHCPTEHHP637_____CARANN0</t>
  </si>
  <si>
    <t>'Charges-Produits'! H38</t>
  </si>
  <si>
    <t>CRCAEHCPTEHHP64______CARANN0</t>
  </si>
  <si>
    <t>'Charges-Produits'! H39</t>
  </si>
  <si>
    <t>CRCAEHCPTEHHP65______CARANN0</t>
  </si>
  <si>
    <t>'Charges-Produits'! H40</t>
  </si>
  <si>
    <t>CRCAEHCPTEHHP66______CARANN0</t>
  </si>
  <si>
    <t>'Charges-Produits'! H41</t>
  </si>
  <si>
    <t>CRCAEHCPTEHHP67______CARANN0</t>
  </si>
  <si>
    <t>'Charges-Produits'! H42</t>
  </si>
  <si>
    <t>CRCAEHCPTEHHP681_____CARANN0</t>
  </si>
  <si>
    <t>'Charges-Produits'! H43</t>
  </si>
  <si>
    <t>CRCAEHAUTRHHPRECAUTRECARANN0</t>
  </si>
  <si>
    <t>'Charges-Produits'! H47</t>
  </si>
  <si>
    <t>CRCAEHAUTRHHPRECTARIFCARANN0</t>
  </si>
  <si>
    <t>'Charges-Produits'! H49</t>
  </si>
  <si>
    <t>CRCAEHCPTEHAJ602_____BEXANN0</t>
  </si>
  <si>
    <t>'Charges-Produits'! I8</t>
  </si>
  <si>
    <t>CRCAEHCPTEHAJ60226___BEXANN0</t>
  </si>
  <si>
    <t>'Charges-Produits'! I10</t>
  </si>
  <si>
    <t>CRCAEHCPTEHAJ603_____BEXANN0</t>
  </si>
  <si>
    <t>'Charges-Produits'! I12</t>
  </si>
  <si>
    <t>CRCAEHCPTEHAJ603226__BEXANN0</t>
  </si>
  <si>
    <t>'Charges-Produits'! I14</t>
  </si>
  <si>
    <t>CRCAEHCPTEHAJ606_____BEXANN0</t>
  </si>
  <si>
    <t>'Charges-Produits'! I16</t>
  </si>
  <si>
    <t>CRCAEHCPTEHAJ60622___BEXANN0</t>
  </si>
  <si>
    <t>'Charges-Produits'! I17</t>
  </si>
  <si>
    <t>CRCAEHCPTEHAJ60626___BEXANN0</t>
  </si>
  <si>
    <t>'Charges-Produits'! I18</t>
  </si>
  <si>
    <t>CRCAEHCPTEHAJ61______BEXANN0</t>
  </si>
  <si>
    <t>'Charges-Produits'! I21</t>
  </si>
  <si>
    <t>CRCAEHCPTEHAJ61681___BEXANN0</t>
  </si>
  <si>
    <t>'Charges-Produits'! I26</t>
  </si>
  <si>
    <t>CRCAEHCPTEHAJ62______BEXANN0</t>
  </si>
  <si>
    <t>'Charges-Produits'! I27</t>
  </si>
  <si>
    <t>CRCAEHCPTEHAJ621_____BEXANN0</t>
  </si>
  <si>
    <t>'Charges-Produits'! I28</t>
  </si>
  <si>
    <t>CRCAEHCPTEHAJ6242____BEXANN0</t>
  </si>
  <si>
    <t>'Charges-Produits'! I31</t>
  </si>
  <si>
    <t>CRCAEHCPTEHAJ628_____BEXANN0</t>
  </si>
  <si>
    <t>'Charges-Produits'! I32</t>
  </si>
  <si>
    <t>CRCAEHCPTEHAJ6281____BEXANN0</t>
  </si>
  <si>
    <t>'Charges-Produits'! I33</t>
  </si>
  <si>
    <t>CRCAEHCPTEHAJ6283____BEXANN0</t>
  </si>
  <si>
    <t>'Charges-Produits'! I34</t>
  </si>
  <si>
    <t>CRCAEHCPTEHAJ631_____BEXANN0</t>
  </si>
  <si>
    <t>'Charges-Produits'! I35</t>
  </si>
  <si>
    <t>CRCAEHCPTEHAJ633_____BEXANN0</t>
  </si>
  <si>
    <t>'Charges-Produits'! I36</t>
  </si>
  <si>
    <t>CRCAEHCPTEHAJ635_____BEXANN0</t>
  </si>
  <si>
    <t>'Charges-Produits'! I37</t>
  </si>
  <si>
    <t>CRCAEHCPTEHAJ637_____BEXANN0</t>
  </si>
  <si>
    <t>'Charges-Produits'! I38</t>
  </si>
  <si>
    <t>CRCAEHCPTEHAJ64______BEXANN0</t>
  </si>
  <si>
    <t>'Charges-Produits'! I39</t>
  </si>
  <si>
    <t>CRCAEHCPTEHAJ65______BEXANN0</t>
  </si>
  <si>
    <t>'Charges-Produits'! I40</t>
  </si>
  <si>
    <t>CRCAEHCPTEHAJ66______BEXANN0</t>
  </si>
  <si>
    <t>'Charges-Produits'! I41</t>
  </si>
  <si>
    <t>CRCAEHCPTEHAJ67______BEXANN0</t>
  </si>
  <si>
    <t>'Charges-Produits'! I42</t>
  </si>
  <si>
    <t>CRCAEHCPTEHAJ681_____BEXANN0</t>
  </si>
  <si>
    <t>'Charges-Produits'! I43</t>
  </si>
  <si>
    <t>CRCAEHAUTRHAJRECAUTREBEXANN0</t>
  </si>
  <si>
    <t>'Charges-Produits'! I47</t>
  </si>
  <si>
    <t>CRCAEHAUTRHAJRECTARIFBEXANN0</t>
  </si>
  <si>
    <t>'Charges-Produits'! I49</t>
  </si>
  <si>
    <t>CRCAEHCPTEHAJ602_____CAPANN0</t>
  </si>
  <si>
    <t>'Charges-Produits'! J8</t>
  </si>
  <si>
    <t>CRCAEHCPTEHAJ60226___CAPANN0</t>
  </si>
  <si>
    <t>'Charges-Produits'! J10</t>
  </si>
  <si>
    <t>CRCAEHCPTEHAJ603_____CAPANN0</t>
  </si>
  <si>
    <t>'Charges-Produits'! J12</t>
  </si>
  <si>
    <t>CRCAEHCPTEHAJ603226__CAPANN0</t>
  </si>
  <si>
    <t>'Charges-Produits'! J14</t>
  </si>
  <si>
    <t>CRCAEHCPTEHAJ606_____CAPANN0</t>
  </si>
  <si>
    <t>'Charges-Produits'! J16</t>
  </si>
  <si>
    <t>CRCAEHCPTEHAJ60622___CAPANN0</t>
  </si>
  <si>
    <t>'Charges-Produits'! J17</t>
  </si>
  <si>
    <t>CRCAEHCPTEHAJ60626___CAPANN0</t>
  </si>
  <si>
    <t>'Charges-Produits'! J18</t>
  </si>
  <si>
    <t>CRCAEHCPTEHAJ61______CAPANN0</t>
  </si>
  <si>
    <t>'Charges-Produits'! J21</t>
  </si>
  <si>
    <t>CRCAEHCPTEHAJ61681___CAPANN0</t>
  </si>
  <si>
    <t>'Charges-Produits'! J26</t>
  </si>
  <si>
    <t>CRCAEHCPTEHAJ62______CAPANN0</t>
  </si>
  <si>
    <t>'Charges-Produits'! J27</t>
  </si>
  <si>
    <t>CRCAEHCPTEHAJ621_____CAPANN0</t>
  </si>
  <si>
    <t>'Charges-Produits'! J28</t>
  </si>
  <si>
    <t>CRCAEHCPTEHAJ6242____CAPANN0</t>
  </si>
  <si>
    <t>'Charges-Produits'! J31</t>
  </si>
  <si>
    <t>CRCAEHCPTEHAJ628_____CAPANN0</t>
  </si>
  <si>
    <t>'Charges-Produits'! J32</t>
  </si>
  <si>
    <t>CRCAEHCPTEHAJ6281____CAPANN0</t>
  </si>
  <si>
    <t>'Charges-Produits'! J33</t>
  </si>
  <si>
    <t>CRCAEHCPTEHAJ6283____CAPANN0</t>
  </si>
  <si>
    <t>'Charges-Produits'! J34</t>
  </si>
  <si>
    <t>CRCAEHCPTEHAJ631_____CAPANN0</t>
  </si>
  <si>
    <t>'Charges-Produits'! J35</t>
  </si>
  <si>
    <t>CRCAEHCPTEHAJ633_____CAPANN0</t>
  </si>
  <si>
    <t>'Charges-Produits'! J36</t>
  </si>
  <si>
    <t>CRCAEHCPTEHAJ635_____CAPANN0</t>
  </si>
  <si>
    <t>'Charges-Produits'! J37</t>
  </si>
  <si>
    <t>CRCAEHCPTEHAJ637_____CAPANN0</t>
  </si>
  <si>
    <t>'Charges-Produits'! J38</t>
  </si>
  <si>
    <t>CRCAEHCPTEHAJ64______CAPANN0</t>
  </si>
  <si>
    <t>'Charges-Produits'! J39</t>
  </si>
  <si>
    <t>CRCAEHCPTEHAJ65______CAPANN0</t>
  </si>
  <si>
    <t>'Charges-Produits'! J40</t>
  </si>
  <si>
    <t>CRCAEHCPTEHAJ66______CAPANN0</t>
  </si>
  <si>
    <t>'Charges-Produits'! J41</t>
  </si>
  <si>
    <t>CRCAEHCPTEHAJ67______CAPANN0</t>
  </si>
  <si>
    <t>'Charges-Produits'! J42</t>
  </si>
  <si>
    <t>CRCAEHCPTEHAJ681_____CAPANN0</t>
  </si>
  <si>
    <t>'Charges-Produits'! J43</t>
  </si>
  <si>
    <t>CRCAEHAUTRHAJRECAUTRECAPANN0</t>
  </si>
  <si>
    <t>'Charges-Produits'! J47</t>
  </si>
  <si>
    <t>CRCAEHAUTRHAJRECTARIFCAPANN0</t>
  </si>
  <si>
    <t>'Charges-Produits'! J49</t>
  </si>
  <si>
    <t>CRCAEHCPTEHAJ602_____CARANN0</t>
  </si>
  <si>
    <t>'Charges-Produits'! K8</t>
  </si>
  <si>
    <t>CRCAEHCPTEHAJ60226___CARANN0</t>
  </si>
  <si>
    <t>'Charges-Produits'! K10</t>
  </si>
  <si>
    <t>CRCAEHCPTEHAJ603_____CARANN0</t>
  </si>
  <si>
    <t>'Charges-Produits'! K12</t>
  </si>
  <si>
    <t>CRCAEHCPTEHAJ603226__CARANN0</t>
  </si>
  <si>
    <t>'Charges-Produits'! K14</t>
  </si>
  <si>
    <t>CRCAEHCPTEHAJ606_____CARANN0</t>
  </si>
  <si>
    <t>'Charges-Produits'! K16</t>
  </si>
  <si>
    <t>CRCAEHCPTEHAJ60622___CARANN0</t>
  </si>
  <si>
    <t>'Charges-Produits'! K17</t>
  </si>
  <si>
    <t>CRCAEHCPTEHAJ60626___CARANN0</t>
  </si>
  <si>
    <t>'Charges-Produits'! K18</t>
  </si>
  <si>
    <t>CRCAEHCPTEHAJ61______CARANN0</t>
  </si>
  <si>
    <t>'Charges-Produits'! K21</t>
  </si>
  <si>
    <t>CRCAEHCPTEHAJ61681___CARANN0</t>
  </si>
  <si>
    <t>'Charges-Produits'! K26</t>
  </si>
  <si>
    <t>CRCAEHCPTEHAJ62______CARANN0</t>
  </si>
  <si>
    <t>'Charges-Produits'! K27</t>
  </si>
  <si>
    <t>CRCAEHCPTEHAJ621_____CARANN0</t>
  </si>
  <si>
    <t>'Charges-Produits'! K28</t>
  </si>
  <si>
    <t>CRCAEHCPTEHAJ6242____CARANN0</t>
  </si>
  <si>
    <t>'Charges-Produits'! K31</t>
  </si>
  <si>
    <t>CRCAEHCPTEHAJ628_____CARANN0</t>
  </si>
  <si>
    <t>'Charges-Produits'! K32</t>
  </si>
  <si>
    <t>CRCAEHCPTEHAJ6281____CARANN0</t>
  </si>
  <si>
    <t>'Charges-Produits'! K33</t>
  </si>
  <si>
    <t>CRCAEHCPTEHAJ6283____CARANN0</t>
  </si>
  <si>
    <t>'Charges-Produits'! K34</t>
  </si>
  <si>
    <t>CRCAEHCPTEHAJ631_____CARANN0</t>
  </si>
  <si>
    <t>'Charges-Produits'! K35</t>
  </si>
  <si>
    <t>CRCAEHCPTEHAJ633_____CARANN0</t>
  </si>
  <si>
    <t>'Charges-Produits'! K36</t>
  </si>
  <si>
    <t>CRCAEHCPTEHAJ635_____CARANN0</t>
  </si>
  <si>
    <t>'Charges-Produits'! K37</t>
  </si>
  <si>
    <t>CRCAEHCPTEHAJ637_____CARANN0</t>
  </si>
  <si>
    <t>'Charges-Produits'! K38</t>
  </si>
  <si>
    <t>CRCAEHCPTEHAJ64______CARANN0</t>
  </si>
  <si>
    <t>'Charges-Produits'! K39</t>
  </si>
  <si>
    <t>CRCAEHCPTEHAJ65______CARANN0</t>
  </si>
  <si>
    <t>'Charges-Produits'! K40</t>
  </si>
  <si>
    <t>CRCAEHCPTEHAJ66______CARANN0</t>
  </si>
  <si>
    <t>'Charges-Produits'! K41</t>
  </si>
  <si>
    <t>CRCAEHCPTEHAJ67______CARANN0</t>
  </si>
  <si>
    <t>'Charges-Produits'! K42</t>
  </si>
  <si>
    <t>CRCAEHCPTEHAJ681_____CARANN0</t>
  </si>
  <si>
    <t>'Charges-Produits'! K43</t>
  </si>
  <si>
    <t>CRCAEHAUTRHAJRECAUTRECARANN0</t>
  </si>
  <si>
    <t>'Charges-Produits'! K47</t>
  </si>
  <si>
    <t>CRCAEHAUTRHAJRECTARIFCARANN0</t>
  </si>
  <si>
    <t>'Charges-Produits'! K49</t>
  </si>
  <si>
    <t>CRCAEHCPTEHHT602_____BEXANN0</t>
  </si>
  <si>
    <t>'Charges-Produits'! L8</t>
  </si>
  <si>
    <t>CRCAEHCPTEHHT60226___BEXANN0</t>
  </si>
  <si>
    <t>'Charges-Produits'! L10</t>
  </si>
  <si>
    <t>CRCAEHCPTEHHT603_____BEXANN0</t>
  </si>
  <si>
    <t>'Charges-Produits'! L12</t>
  </si>
  <si>
    <t>CRCAEHCPTEHHT603226__BEXANN0</t>
  </si>
  <si>
    <t>'Charges-Produits'! L14</t>
  </si>
  <si>
    <t>CRCAEHCPTEHHT606_____BEXANN0</t>
  </si>
  <si>
    <t>'Charges-Produits'! L16</t>
  </si>
  <si>
    <t>CRCAEHCPTEHHT60622___BEXANN0</t>
  </si>
  <si>
    <t>'Charges-Produits'! L17</t>
  </si>
  <si>
    <t>CRCAEHCPTEHHT60626___BEXANN0</t>
  </si>
  <si>
    <t>'Charges-Produits'! L18</t>
  </si>
  <si>
    <t>CRCAEHCPTEHHT61______BEXANN0</t>
  </si>
  <si>
    <t>'Charges-Produits'! L21</t>
  </si>
  <si>
    <t>CRCAEHCPTEHHT61681___BEXANN0</t>
  </si>
  <si>
    <t>'Charges-Produits'! L26</t>
  </si>
  <si>
    <t>CRCAEHCPTEHHT62______BEXANN0</t>
  </si>
  <si>
    <t>'Charges-Produits'! L27</t>
  </si>
  <si>
    <t>CRCAEHCPTEHHT621_____BEXANN0</t>
  </si>
  <si>
    <t>'Charges-Produits'! L28</t>
  </si>
  <si>
    <t>CRCAEHCPTEHHT6242____BEXANN0</t>
  </si>
  <si>
    <t>'Charges-Produits'! L31</t>
  </si>
  <si>
    <t>CRCAEHCPTEHHT628_____BEXANN0</t>
  </si>
  <si>
    <t>'Charges-Produits'! L32</t>
  </si>
  <si>
    <t>CRCAEHCPTEHHT6281____BEXANN0</t>
  </si>
  <si>
    <t>'Charges-Produits'! L33</t>
  </si>
  <si>
    <t>CRCAEHCPTEHHT6283____BEXANN0</t>
  </si>
  <si>
    <t>'Charges-Produits'! L34</t>
  </si>
  <si>
    <t>CRCAEHCPTEHHT631_____BEXANN0</t>
  </si>
  <si>
    <t>'Charges-Produits'! L35</t>
  </si>
  <si>
    <t>CRCAEHCPTEHHT633_____BEXANN0</t>
  </si>
  <si>
    <t>'Charges-Produits'! L36</t>
  </si>
  <si>
    <t>CRCAEHCPTEHHT635_____BEXANN0</t>
  </si>
  <si>
    <t>'Charges-Produits'! L37</t>
  </si>
  <si>
    <t>CRCAEHCPTEHHT637_____BEXANN0</t>
  </si>
  <si>
    <t>'Charges-Produits'! L38</t>
  </si>
  <si>
    <t>CRCAEHCPTEHHT64______BEXANN0</t>
  </si>
  <si>
    <t>'Charges-Produits'! L39</t>
  </si>
  <si>
    <t>CRCAEHCPTEHHT65______BEXANN0</t>
  </si>
  <si>
    <t>'Charges-Produits'! L40</t>
  </si>
  <si>
    <t>CRCAEHCPTEHHT66______BEXANN0</t>
  </si>
  <si>
    <t>'Charges-Produits'! L41</t>
  </si>
  <si>
    <t>CRCAEHCPTEHHT67______BEXANN0</t>
  </si>
  <si>
    <t>'Charges-Produits'! L42</t>
  </si>
  <si>
    <t>CRCAEHCPTEHHT681_____BEXANN0</t>
  </si>
  <si>
    <t>'Charges-Produits'! L43</t>
  </si>
  <si>
    <t>CRCAEHAUTRHHTRECAUTREBEXANN0</t>
  </si>
  <si>
    <t>'Charges-Produits'! L47</t>
  </si>
  <si>
    <t>CRCAEHAUTRHHTRECTARIFBEXANN0</t>
  </si>
  <si>
    <t>'Charges-Produits'! L49</t>
  </si>
  <si>
    <t>CRCAEHCPTEHHT602_____CAPANN0</t>
  </si>
  <si>
    <t>'Charges-Produits'! M8</t>
  </si>
  <si>
    <t>CRCAEHCPTEHHT60226___CAPANN0</t>
  </si>
  <si>
    <t>'Charges-Produits'! M10</t>
  </si>
  <si>
    <t>CRCAEHCPTEHHT603_____CAPANN0</t>
  </si>
  <si>
    <t>'Charges-Produits'! M12</t>
  </si>
  <si>
    <t>CRCAEHCPTEHHT603226__CAPANN0</t>
  </si>
  <si>
    <t>'Charges-Produits'! M14</t>
  </si>
  <si>
    <t>CRCAEHCPTEHHT606_____CAPANN0</t>
  </si>
  <si>
    <t>'Charges-Produits'! M16</t>
  </si>
  <si>
    <t>CRCAEHCPTEHHT60622___CAPANN0</t>
  </si>
  <si>
    <t>'Charges-Produits'! M17</t>
  </si>
  <si>
    <t>CRCAEHCPTEHHT60626___CAPANN0</t>
  </si>
  <si>
    <t>'Charges-Produits'! M18</t>
  </si>
  <si>
    <t>CRCAEHCPTEHHT61______CAPANN0</t>
  </si>
  <si>
    <t>'Charges-Produits'! M21</t>
  </si>
  <si>
    <t>CRCAEHCPTEHHT61681___CAPANN0</t>
  </si>
  <si>
    <t>'Charges-Produits'! M26</t>
  </si>
  <si>
    <t>CRCAEHCPTEHHT62______CAPANN0</t>
  </si>
  <si>
    <t>'Charges-Produits'! M27</t>
  </si>
  <si>
    <t>CRCAEHCPTEHHT621_____CAPANN0</t>
  </si>
  <si>
    <t>'Charges-Produits'! M28</t>
  </si>
  <si>
    <t>CRCAEHCPTEHHT6242____CAPANN0</t>
  </si>
  <si>
    <t>'Charges-Produits'! M31</t>
  </si>
  <si>
    <t>CRCAEHCPTEHHT628_____CAPANN0</t>
  </si>
  <si>
    <t>'Charges-Produits'! M32</t>
  </si>
  <si>
    <t>CRCAEHCPTEHHT6281____CAPANN0</t>
  </si>
  <si>
    <t>'Charges-Produits'! M33</t>
  </si>
  <si>
    <t>CRCAEHCPTEHHT6283____CAPANN0</t>
  </si>
  <si>
    <t>'Charges-Produits'! M34</t>
  </si>
  <si>
    <t>CRCAEHCPTEHHT631_____CAPANN0</t>
  </si>
  <si>
    <t>'Charges-Produits'! M35</t>
  </si>
  <si>
    <t>CRCAEHCPTEHHT633_____CAPANN0</t>
  </si>
  <si>
    <t>'Charges-Produits'! M36</t>
  </si>
  <si>
    <t>CRCAEHCPTEHHT635_____CAPANN0</t>
  </si>
  <si>
    <t>'Charges-Produits'! M37</t>
  </si>
  <si>
    <t>CRCAEHCPTEHHT637_____CAPANN0</t>
  </si>
  <si>
    <t>'Charges-Produits'! M38</t>
  </si>
  <si>
    <t>CRCAEHCPTEHHT64______CAPANN0</t>
  </si>
  <si>
    <t>'Charges-Produits'! M39</t>
  </si>
  <si>
    <t>CRCAEHCPTEHHT65______CAPANN0</t>
  </si>
  <si>
    <t>'Charges-Produits'! M40</t>
  </si>
  <si>
    <t>CRCAEHCPTEHHT66______CAPANN0</t>
  </si>
  <si>
    <t>'Charges-Produits'! M41</t>
  </si>
  <si>
    <t>CRCAEHCPTEHHT67______CAPANN0</t>
  </si>
  <si>
    <t>'Charges-Produits'! M42</t>
  </si>
  <si>
    <t>CRCAEHCPTEHHT681_____CAPANN0</t>
  </si>
  <si>
    <t>'Charges-Produits'! M43</t>
  </si>
  <si>
    <t>CRCAEHAUTRHHTRECAUTRECAPANN0</t>
  </si>
  <si>
    <t>'Charges-Produits'! M47</t>
  </si>
  <si>
    <t>CRCAEHAUTRHHTRECTARIFCAPANN0</t>
  </si>
  <si>
    <t>'Charges-Produits'! M49</t>
  </si>
  <si>
    <t>CRCAEHCPTEHHT602_____CARANN0</t>
  </si>
  <si>
    <t>'Charges-Produits'! N8</t>
  </si>
  <si>
    <t>CRCAEHCPTEHHT60226___CARANN0</t>
  </si>
  <si>
    <t>'Charges-Produits'! N10</t>
  </si>
  <si>
    <t>CRCAEHCPTEHHT603_____CARANN0</t>
  </si>
  <si>
    <t>'Charges-Produits'! N12</t>
  </si>
  <si>
    <t>CRCAEHCPTEHHT603226__CARANN0</t>
  </si>
  <si>
    <t>'Charges-Produits'! N14</t>
  </si>
  <si>
    <t>CRCAEHCPTEHHT606_____CARANN0</t>
  </si>
  <si>
    <t>'Charges-Produits'! N16</t>
  </si>
  <si>
    <t>CRCAEHCPTEHHT60622___CARANN0</t>
  </si>
  <si>
    <t>'Charges-Produits'! N17</t>
  </si>
  <si>
    <t>CRCAEHCPTEHHT60626___CARANN0</t>
  </si>
  <si>
    <t>'Charges-Produits'! N18</t>
  </si>
  <si>
    <t>CRCAEHCPTEHHT61______CARANN0</t>
  </si>
  <si>
    <t>'Charges-Produits'! N21</t>
  </si>
  <si>
    <t>CRCAEHCPTEHHT61681___CARANN0</t>
  </si>
  <si>
    <t>'Charges-Produits'! N26</t>
  </si>
  <si>
    <t>CRCAEHCPTEHHT62______CARANN0</t>
  </si>
  <si>
    <t>'Charges-Produits'! N27</t>
  </si>
  <si>
    <t>CRCAEHCPTEHHT621_____CARANN0</t>
  </si>
  <si>
    <t>'Charges-Produits'! N28</t>
  </si>
  <si>
    <t>CRCAEHCPTEHHT6242____CARANN0</t>
  </si>
  <si>
    <t>'Charges-Produits'! N31</t>
  </si>
  <si>
    <t>CRCAEHCPTEHHT628_____CARANN0</t>
  </si>
  <si>
    <t>'Charges-Produits'! N32</t>
  </si>
  <si>
    <t>CRCAEHCPTEHHT6281____CARANN0</t>
  </si>
  <si>
    <t>'Charges-Produits'! N33</t>
  </si>
  <si>
    <t>CRCAEHCPTEHHT6283____CARANN0</t>
  </si>
  <si>
    <t>'Charges-Produits'! N34</t>
  </si>
  <si>
    <t>CRCAEHCPTEHHT631_____CARANN0</t>
  </si>
  <si>
    <t>'Charges-Produits'! N35</t>
  </si>
  <si>
    <t>CRCAEHCPTEHHT633_____CARANN0</t>
  </si>
  <si>
    <t>'Charges-Produits'! N36</t>
  </si>
  <si>
    <t>CRCAEHCPTEHHT635_____CARANN0</t>
  </si>
  <si>
    <t>'Charges-Produits'! N37</t>
  </si>
  <si>
    <t>CRCAEHCPTEHHT637_____CARANN0</t>
  </si>
  <si>
    <t>'Charges-Produits'! N38</t>
  </si>
  <si>
    <t>CRCAEHCPTEHHT64______CARANN0</t>
  </si>
  <si>
    <t>'Charges-Produits'! N39</t>
  </si>
  <si>
    <t>CRCAEHCPTEHHT65______CARANN0</t>
  </si>
  <si>
    <t>'Charges-Produits'! N40</t>
  </si>
  <si>
    <t>CRCAEHCPTEHHT66______CARANN0</t>
  </si>
  <si>
    <t>'Charges-Produits'! N41</t>
  </si>
  <si>
    <t>CRCAEHCPTEHHT67______CARANN0</t>
  </si>
  <si>
    <t>'Charges-Produits'! N42</t>
  </si>
  <si>
    <t>CRCAEHCPTEHHT681_____CARANN0</t>
  </si>
  <si>
    <t>'Charges-Produits'! N43</t>
  </si>
  <si>
    <t>CRCAEHAUTRHHTRECAUTRECARANN0</t>
  </si>
  <si>
    <t>'Charges-Produits'! N47</t>
  </si>
  <si>
    <t>CRCAEHAUTRHHTRECTARIFCARANN0</t>
  </si>
  <si>
    <t>'Charges-Produits'! N49</t>
  </si>
  <si>
    <t>CRCAEHCPTEDHP60226___BEXANN0</t>
  </si>
  <si>
    <t>'Charges-Produits'! R10</t>
  </si>
  <si>
    <t>CRCAEHCPTEDHP602261__BEXANN0</t>
  </si>
  <si>
    <t>'Charges-Produits'! R11</t>
  </si>
  <si>
    <t>CRCAEHCPTEDHP603226__BEXANN0</t>
  </si>
  <si>
    <t>'Charges-Produits'! R14</t>
  </si>
  <si>
    <t>CRCAEHCPTEDHP6032261_BEXANN0</t>
  </si>
  <si>
    <t>'Charges-Produits'! R15</t>
  </si>
  <si>
    <t>CRCAEHCPTEDHP60622___BEXANN0</t>
  </si>
  <si>
    <t>'Charges-Produits'! R17</t>
  </si>
  <si>
    <t>CRCAEHCPTEDHP60626___BEXANN0</t>
  </si>
  <si>
    <t>'Charges-Produits'! R18</t>
  </si>
  <si>
    <t>CRCAEHCPTEDHP606261__BEXANN0</t>
  </si>
  <si>
    <t>'Charges-Produits'! R19</t>
  </si>
  <si>
    <t>CRCAEHCPTEDHP61681___BEXANN0</t>
  </si>
  <si>
    <t>'Charges-Produits'! R26</t>
  </si>
  <si>
    <t>CRCAEHCPTEDHP621_____BEXANN0</t>
  </si>
  <si>
    <t>'Charges-Produits'! R28</t>
  </si>
  <si>
    <t>CRCAEHCPTEDHP6242____BEXANN0</t>
  </si>
  <si>
    <t>'Charges-Produits'! R31</t>
  </si>
  <si>
    <t>CRCAEHCPTEDHP6281____BEXANN0</t>
  </si>
  <si>
    <t>'Charges-Produits'! R33</t>
  </si>
  <si>
    <t>CRCAEHCPTEDHP6283____BEXANN0</t>
  </si>
  <si>
    <t>'Charges-Produits'! R34</t>
  </si>
  <si>
    <t>CRCAEHCPTEDHP631_____BEXANN0</t>
  </si>
  <si>
    <t>'Charges-Produits'! R35</t>
  </si>
  <si>
    <t>CRCAEHCPTEDHP633_____BEXANN0</t>
  </si>
  <si>
    <t>'Charges-Produits'! R36</t>
  </si>
  <si>
    <t>CRCAEHCPTEDHP64______BEXANN0</t>
  </si>
  <si>
    <t>'Charges-Produits'! R39</t>
  </si>
  <si>
    <t>CRCAEHCPTEDHP67______BEXANN0</t>
  </si>
  <si>
    <t>'Charges-Produits'! R42</t>
  </si>
  <si>
    <t>CRCAEHCPTEDHP681_____BEXANN0</t>
  </si>
  <si>
    <t>'Charges-Produits'! R43</t>
  </si>
  <si>
    <t>CRCAEHAUTRDHPRECAUTREBEXANN0</t>
  </si>
  <si>
    <t>'Charges-Produits'! R47</t>
  </si>
  <si>
    <t>CRCAEHCPTEDHP7343____BEXANN0</t>
  </si>
  <si>
    <t>'Charges-Produits'! R48</t>
  </si>
  <si>
    <t>CRCAEHAUTRDHPRECTARIFBEXANN0</t>
  </si>
  <si>
    <t>'Charges-Produits'! R49</t>
  </si>
  <si>
    <t>CRCAEHCPTEDHP60226___CAPANN0</t>
  </si>
  <si>
    <t>'Charges-Produits'! S10</t>
  </si>
  <si>
    <t>CRCAEHCPTEDHP602261__CAPANN0</t>
  </si>
  <si>
    <t>'Charges-Produits'! S11</t>
  </si>
  <si>
    <t>CRCAEHCPTEDHP603226__CAPANN0</t>
  </si>
  <si>
    <t>'Charges-Produits'! S14</t>
  </si>
  <si>
    <t>CRCAEHCPTEDHP6032261_CAPANN0</t>
  </si>
  <si>
    <t>'Charges-Produits'! S15</t>
  </si>
  <si>
    <t>CRCAEHCPTEDHP60622___CAPANN0</t>
  </si>
  <si>
    <t>'Charges-Produits'! S17</t>
  </si>
  <si>
    <t>CRCAEHCPTEDHP60626___CAPANN0</t>
  </si>
  <si>
    <t>'Charges-Produits'! S18</t>
  </si>
  <si>
    <t>CRCAEHCPTEDHP606261__CAPANN0</t>
  </si>
  <si>
    <t>'Charges-Produits'! S19</t>
  </si>
  <si>
    <t>CRCAEHCPTEDHP61681___CAPANN0</t>
  </si>
  <si>
    <t>'Charges-Produits'! S26</t>
  </si>
  <si>
    <t>CRCAEHCPTEDHP621_____CAPANN0</t>
  </si>
  <si>
    <t>'Charges-Produits'! S28</t>
  </si>
  <si>
    <t>CRCAEHCPTEDHP6242____CAPANN0</t>
  </si>
  <si>
    <t>'Charges-Produits'! S31</t>
  </si>
  <si>
    <t>CRCAEHCPTEDHP6281____CAPANN0</t>
  </si>
  <si>
    <t>'Charges-Produits'! S33</t>
  </si>
  <si>
    <t>CRCAEHCPTEDHP6283____CAPANN0</t>
  </si>
  <si>
    <t>'Charges-Produits'! S34</t>
  </si>
  <si>
    <t>CRCAEHCPTEDHP631_____CAPANN0</t>
  </si>
  <si>
    <t>'Charges-Produits'! S35</t>
  </si>
  <si>
    <t>CRCAEHCPTEDHP633_____CAPANN0</t>
  </si>
  <si>
    <t>'Charges-Produits'! S36</t>
  </si>
  <si>
    <t>CRCAEHCPTEDHP64______CAPANN0</t>
  </si>
  <si>
    <t>'Charges-Produits'! S39</t>
  </si>
  <si>
    <t>CRCAEHCPTEDHP67______CAPANN0</t>
  </si>
  <si>
    <t>'Charges-Produits'! S42</t>
  </si>
  <si>
    <t>CRCAEHCPTEDHP681_____CAPANN0</t>
  </si>
  <si>
    <t>'Charges-Produits'! S43</t>
  </si>
  <si>
    <t>CRCAEHAUTRDHPRECAUTRECAPANN0</t>
  </si>
  <si>
    <t>'Charges-Produits'! S47</t>
  </si>
  <si>
    <t>CRCAEHCPTEDHP7343____CAPANN0</t>
  </si>
  <si>
    <t>'Charges-Produits'! S48</t>
  </si>
  <si>
    <t>CRCAEHAUTRDHPRECTARIFCAPANN0</t>
  </si>
  <si>
    <t>'Charges-Produits'! S49</t>
  </si>
  <si>
    <t>CRCAEHCPTEDHP60226___CARANN0</t>
  </si>
  <si>
    <t>'Charges-Produits'! T10</t>
  </si>
  <si>
    <t>CRCAEHCPTEDHP602261__CARANN0</t>
  </si>
  <si>
    <t>'Charges-Produits'! T11</t>
  </si>
  <si>
    <t>CRCAEHCPTEDHP603226__CARANN0</t>
  </si>
  <si>
    <t>'Charges-Produits'! T14</t>
  </si>
  <si>
    <t>CRCAEHCPTEDHP6032261_CARANN0</t>
  </si>
  <si>
    <t>'Charges-Produits'! T15</t>
  </si>
  <si>
    <t>CRCAEHCPTEDHP60622___CARANN0</t>
  </si>
  <si>
    <t>'Charges-Produits'! T17</t>
  </si>
  <si>
    <t>CRCAEHCPTEDHP60626___CARANN0</t>
  </si>
  <si>
    <t>'Charges-Produits'! T18</t>
  </si>
  <si>
    <t>CRCAEHCPTEDHP606261__CARANN0</t>
  </si>
  <si>
    <t>'Charges-Produits'! T19</t>
  </si>
  <si>
    <t>CRCAEHCPTEDHP61681___CARANN0</t>
  </si>
  <si>
    <t>'Charges-Produits'! T26</t>
  </si>
  <si>
    <t>CRCAEHCPTEDHP621_____CARANN0</t>
  </si>
  <si>
    <t>'Charges-Produits'! T28</t>
  </si>
  <si>
    <t>CRCAEHCPTEDHP6242____CARANN0</t>
  </si>
  <si>
    <t>'Charges-Produits'! T31</t>
  </si>
  <si>
    <t>CRCAEHCPTEDHP6281____CARANN0</t>
  </si>
  <si>
    <t>'Charges-Produits'! T33</t>
  </si>
  <si>
    <t>CRCAEHCPTEDHP6283____CARANN0</t>
  </si>
  <si>
    <t>'Charges-Produits'! T34</t>
  </si>
  <si>
    <t>CRCAEHCPTEDHP631_____CARANN0</t>
  </si>
  <si>
    <t>'Charges-Produits'! T35</t>
  </si>
  <si>
    <t>CRCAEHCPTEDHP633_____CARANN0</t>
  </si>
  <si>
    <t>'Charges-Produits'! T36</t>
  </si>
  <si>
    <t>CRCAEHCPTEDHP64______CARANN0</t>
  </si>
  <si>
    <t>'Charges-Produits'! T39</t>
  </si>
  <si>
    <t>CRCAEHCPTEDHP67______CARANN0</t>
  </si>
  <si>
    <t>'Charges-Produits'! T42</t>
  </si>
  <si>
    <t>CRCAEHCPTEDHP681_____CARANN0</t>
  </si>
  <si>
    <t>'Charges-Produits'! T43</t>
  </si>
  <si>
    <t>CRCAEHAUTRDHPRECAUTRECARANN0</t>
  </si>
  <si>
    <t>'Charges-Produits'! T47</t>
  </si>
  <si>
    <t>CRCAEHCPTEDHP7343____CARANN0</t>
  </si>
  <si>
    <t>'Charges-Produits'! T48</t>
  </si>
  <si>
    <t>CRCAEHAUTRDHPRECTARIFCARANN0</t>
  </si>
  <si>
    <t>'Charges-Produits'! T49</t>
  </si>
  <si>
    <t>CRCAEHCPTEDAJ60226___BEXANN0</t>
  </si>
  <si>
    <t>'Charges-Produits'! U10</t>
  </si>
  <si>
    <t>CRCAEHCPTEDAJ602261__BEXANN0</t>
  </si>
  <si>
    <t>'Charges-Produits'! U11</t>
  </si>
  <si>
    <t>CRCAEHCPTEDAJ603226__BEXANN0</t>
  </si>
  <si>
    <t>'Charges-Produits'! U14</t>
  </si>
  <si>
    <t>CRCAEHCPTEDAJ6032261_BEXANN0</t>
  </si>
  <si>
    <t>'Charges-Produits'! U15</t>
  </si>
  <si>
    <t>CRCAEHCPTEDAJ60622___BEXANN0</t>
  </si>
  <si>
    <t>'Charges-Produits'! U17</t>
  </si>
  <si>
    <t>CRCAEHCPTEDAJ60626___BEXANN0</t>
  </si>
  <si>
    <t>'Charges-Produits'! U18</t>
  </si>
  <si>
    <t>CRCAEHCPTEDAJ606261__BEXANN0</t>
  </si>
  <si>
    <t>'Charges-Produits'! U19</t>
  </si>
  <si>
    <t>CRCAEHCPTEDAJ61681___BEXANN0</t>
  </si>
  <si>
    <t>'Charges-Produits'! U26</t>
  </si>
  <si>
    <t>CRCAEHCPTEDAJ621_____BEXANN0</t>
  </si>
  <si>
    <t>'Charges-Produits'! U28</t>
  </si>
  <si>
    <t>CRCAEHCPTEDAJ6242____BEXANN0</t>
  </si>
  <si>
    <t>'Charges-Produits'! U31</t>
  </si>
  <si>
    <t>CRCAEHCPTEDAJ6281____BEXANN0</t>
  </si>
  <si>
    <t>'Charges-Produits'! U33</t>
  </si>
  <si>
    <t>CRCAEHCPTEDAJ6283____BEXANN0</t>
  </si>
  <si>
    <t>'Charges-Produits'! U34</t>
  </si>
  <si>
    <t>CRCAEHCPTEDAJ631_____BEXANN0</t>
  </si>
  <si>
    <t>'Charges-Produits'! U35</t>
  </si>
  <si>
    <t>CRCAEHCPTEDAJ633_____BEXANN0</t>
  </si>
  <si>
    <t>'Charges-Produits'! U36</t>
  </si>
  <si>
    <t>CRCAEHCPTEDAJ64______BEXANN0</t>
  </si>
  <si>
    <t>'Charges-Produits'! U39</t>
  </si>
  <si>
    <t>CRCAEHCPTEDAJ67______BEXANN0</t>
  </si>
  <si>
    <t>'Charges-Produits'! U42</t>
  </si>
  <si>
    <t>CRCAEHCPTEDAJ681_____BEXANN0</t>
  </si>
  <si>
    <t>'Charges-Produits'! U43</t>
  </si>
  <si>
    <t>CRCAEHAUTRDAJRECAUTREBEXANN0</t>
  </si>
  <si>
    <t>'Charges-Produits'! U47</t>
  </si>
  <si>
    <t>CRCAEHCPTEDAJ7343____BEXANN0</t>
  </si>
  <si>
    <t>'Charges-Produits'! U48</t>
  </si>
  <si>
    <t>CRCAEHAUTRDAJRECTARIFBEXANN0</t>
  </si>
  <si>
    <t>'Charges-Produits'! U49</t>
  </si>
  <si>
    <t>CRCAEHCPTEDAJ60226___CAPANN0</t>
  </si>
  <si>
    <t>'Charges-Produits'! V10</t>
  </si>
  <si>
    <t>CRCAEHCPTEDAJ602261__CAPANN0</t>
  </si>
  <si>
    <t>'Charges-Produits'! V11</t>
  </si>
  <si>
    <t>CRCAEHCPTEDAJ603226__CAPANN0</t>
  </si>
  <si>
    <t>'Charges-Produits'! V14</t>
  </si>
  <si>
    <t>CRCAEHCPTEDAJ6032261_CAPANN0</t>
  </si>
  <si>
    <t>'Charges-Produits'! V15</t>
  </si>
  <si>
    <t>CRCAEHCPTEDAJ60622___CAPANN0</t>
  </si>
  <si>
    <t>'Charges-Produits'! V17</t>
  </si>
  <si>
    <t>CRCAEHCPTEDAJ60626___CAPANN0</t>
  </si>
  <si>
    <t>'Charges-Produits'! V18</t>
  </si>
  <si>
    <t>CRCAEHCPTEDAJ606261__CAPANN0</t>
  </si>
  <si>
    <t>'Charges-Produits'! V19</t>
  </si>
  <si>
    <t>CRCAEHCPTEDAJ61681___CAPANN0</t>
  </si>
  <si>
    <t>'Charges-Produits'! V26</t>
  </si>
  <si>
    <t>CRCAEHCPTEDAJ621_____CAPANN0</t>
  </si>
  <si>
    <t>'Charges-Produits'! V28</t>
  </si>
  <si>
    <t>CRCAEHCPTEDAJ6242____CAPANN0</t>
  </si>
  <si>
    <t>'Charges-Produits'! V31</t>
  </si>
  <si>
    <t>CRCAEHCPTEDAJ6281____CAPANN0</t>
  </si>
  <si>
    <t>'Charges-Produits'! V33</t>
  </si>
  <si>
    <t>CRCAEHCPTEDAJ6283____CAPANN0</t>
  </si>
  <si>
    <t>'Charges-Produits'! V34</t>
  </si>
  <si>
    <t>CRCAEHCPTEDAJ631_____CAPANN0</t>
  </si>
  <si>
    <t>'Charges-Produits'! V35</t>
  </si>
  <si>
    <t>CRCAEHCPTEDAJ633_____CAPANN0</t>
  </si>
  <si>
    <t>'Charges-Produits'! V36</t>
  </si>
  <si>
    <t>CRCAEHCPTEDAJ64______CAPANN0</t>
  </si>
  <si>
    <t>'Charges-Produits'! V39</t>
  </si>
  <si>
    <t>CRCAEHCPTEDAJ67______CAPANN0</t>
  </si>
  <si>
    <t>'Charges-Produits'! V42</t>
  </si>
  <si>
    <t>CRCAEHCPTEDAJ681_____CAPANN0</t>
  </si>
  <si>
    <t>'Charges-Produits'! V43</t>
  </si>
  <si>
    <t>CRCAEHAUTRDAJRECAUTRECAPANN0</t>
  </si>
  <si>
    <t>'Charges-Produits'! V47</t>
  </si>
  <si>
    <t>CRCAEHCPTEDAJ7343____CAPANN0</t>
  </si>
  <si>
    <t>'Charges-Produits'! V48</t>
  </si>
  <si>
    <t>CRCAEHAUTRDAJRECTARIFCAPANN0</t>
  </si>
  <si>
    <t>'Charges-Produits'! V49</t>
  </si>
  <si>
    <t>CRCAEHCPTEDAJ60226___CARANN0</t>
  </si>
  <si>
    <t>'Charges-Produits'! W10</t>
  </si>
  <si>
    <t>CRCAEHCPTEDAJ602261__CARANN0</t>
  </si>
  <si>
    <t>'Charges-Produits'! W11</t>
  </si>
  <si>
    <t>CRCAEHCPTEDAJ603226__CARANN0</t>
  </si>
  <si>
    <t>'Charges-Produits'! W14</t>
  </si>
  <si>
    <t>CRCAEHCPTEDAJ6032261_CARANN0</t>
  </si>
  <si>
    <t>'Charges-Produits'! W15</t>
  </si>
  <si>
    <t>CRCAEHCPTEDAJ60622___CARANN0</t>
  </si>
  <si>
    <t>'Charges-Produits'! W17</t>
  </si>
  <si>
    <t>CRCAEHCPTEDAJ60626___CARANN0</t>
  </si>
  <si>
    <t>'Charges-Produits'! W18</t>
  </si>
  <si>
    <t>CRCAEHCPTEDAJ606261__CARANN0</t>
  </si>
  <si>
    <t>'Charges-Produits'! W19</t>
  </si>
  <si>
    <t>CRCAEHCPTEDAJ61681___CARANN0</t>
  </si>
  <si>
    <t>'Charges-Produits'! W26</t>
  </si>
  <si>
    <t>CRCAEHCPTEDAJ621_____CARANN0</t>
  </si>
  <si>
    <t>'Charges-Produits'! W28</t>
  </si>
  <si>
    <t>CRCAEHCPTEDAJ6242____CARANN0</t>
  </si>
  <si>
    <t>'Charges-Produits'! W31</t>
  </si>
  <si>
    <t>CRCAEHCPTEDAJ6281____CARANN0</t>
  </si>
  <si>
    <t>'Charges-Produits'! W33</t>
  </si>
  <si>
    <t>CRCAEHCPTEDAJ6283____CARANN0</t>
  </si>
  <si>
    <t>'Charges-Produits'! W34</t>
  </si>
  <si>
    <t>CRCAEHCPTEDAJ631_____CARANN0</t>
  </si>
  <si>
    <t>'Charges-Produits'! W35</t>
  </si>
  <si>
    <t>CRCAEHCPTEDAJ633_____CARANN0</t>
  </si>
  <si>
    <t>'Charges-Produits'! W36</t>
  </si>
  <si>
    <t>CRCAEHCPTEDAJ64______CARANN0</t>
  </si>
  <si>
    <t>'Charges-Produits'! W39</t>
  </si>
  <si>
    <t>CRCAEHCPTEDAJ67______CARANN0</t>
  </si>
  <si>
    <t>'Charges-Produits'! W42</t>
  </si>
  <si>
    <t>CRCAEHCPTEDAJ681_____CARANN0</t>
  </si>
  <si>
    <t>'Charges-Produits'! W43</t>
  </si>
  <si>
    <t>CRCAEHAUTRDAJRECAUTRECARANN0</t>
  </si>
  <si>
    <t>'Charges-Produits'! W47</t>
  </si>
  <si>
    <t>CRCAEHCPTEDAJ7343____CARANN0</t>
  </si>
  <si>
    <t>'Charges-Produits'! W48</t>
  </si>
  <si>
    <t>CRCAEHAUTRDAJRECTARIFCARANN0</t>
  </si>
  <si>
    <t>'Charges-Produits'! W49</t>
  </si>
  <si>
    <t>CRCAEHCPTEDHT60226___BEXANN0</t>
  </si>
  <si>
    <t>'Charges-Produits'! X10</t>
  </si>
  <si>
    <t>CRCAEHCPTEDHT602261__BEXANN0</t>
  </si>
  <si>
    <t>'Charges-Produits'! X11</t>
  </si>
  <si>
    <t>CRCAEHCPTEDHT603226__BEXANN0</t>
  </si>
  <si>
    <t>'Charges-Produits'! X14</t>
  </si>
  <si>
    <t>CRCAEHCPTEDHT6032261_BEXANN0</t>
  </si>
  <si>
    <t>'Charges-Produits'! X15</t>
  </si>
  <si>
    <t>CRCAEHCPTEDHT60622___BEXANN0</t>
  </si>
  <si>
    <t>'Charges-Produits'! X17</t>
  </si>
  <si>
    <t>CRCAEHCPTEDHT60626___BEXANN0</t>
  </si>
  <si>
    <t>'Charges-Produits'! X18</t>
  </si>
  <si>
    <t>CRCAEHCPTEDHT606261__BEXANN0</t>
  </si>
  <si>
    <t>'Charges-Produits'! X19</t>
  </si>
  <si>
    <t>CRCAEHCPTEDHT61681___BEXANN0</t>
  </si>
  <si>
    <t>'Charges-Produits'! X26</t>
  </si>
  <si>
    <t>CRCAEHCPTEDHT621_____BEXANN0</t>
  </si>
  <si>
    <t>'Charges-Produits'! X28</t>
  </si>
  <si>
    <t>CRCAEHCPTEDHT6242____BEXANN0</t>
  </si>
  <si>
    <t>'Charges-Produits'! X31</t>
  </si>
  <si>
    <t>CRCAEHCPTEDHT6281____BEXANN0</t>
  </si>
  <si>
    <t>'Charges-Produits'! X33</t>
  </si>
  <si>
    <t>CRCAEHCPTEDHT6283____BEXANN0</t>
  </si>
  <si>
    <t>'Charges-Produits'! X34</t>
  </si>
  <si>
    <t>CRCAEHCPTEDHT631_____BEXANN0</t>
  </si>
  <si>
    <t>'Charges-Produits'! X35</t>
  </si>
  <si>
    <t>CRCAEHCPTEDHT633_____BEXANN0</t>
  </si>
  <si>
    <t>'Charges-Produits'! X36</t>
  </si>
  <si>
    <t>CRCAEHCPTEDHT64______BEXANN0</t>
  </si>
  <si>
    <t>'Charges-Produits'! X39</t>
  </si>
  <si>
    <t>CRCAEHCPTEDHT67______BEXANN0</t>
  </si>
  <si>
    <t>'Charges-Produits'! X42</t>
  </si>
  <si>
    <t>CRCAEHCPTEDHT681_____BEXANN0</t>
  </si>
  <si>
    <t>'Charges-Produits'! X43</t>
  </si>
  <si>
    <t>CRCAEHAUTRDHTRECAUTREBEXANN0</t>
  </si>
  <si>
    <t>'Charges-Produits'! X47</t>
  </si>
  <si>
    <t>CRCAEHCPTEDHT7343____BEXANN0</t>
  </si>
  <si>
    <t>'Charges-Produits'! X48</t>
  </si>
  <si>
    <t>CRCAEHAUTRDHTRECTARIFBEXANN0</t>
  </si>
  <si>
    <t>'Charges-Produits'! X49</t>
  </si>
  <si>
    <t>CRCAEHCPTEDHT60226___CAPANN0</t>
  </si>
  <si>
    <t>'Charges-Produits'! Y10</t>
  </si>
  <si>
    <t>CRCAEHCPTEDHT602261__CAPANN0</t>
  </si>
  <si>
    <t>'Charges-Produits'! Y11</t>
  </si>
  <si>
    <t>CRCAEHCPTEDHT603226__CAPANN0</t>
  </si>
  <si>
    <t>'Charges-Produits'! Y14</t>
  </si>
  <si>
    <t>CRCAEHCPTEDHT6032261_CAPANN0</t>
  </si>
  <si>
    <t>'Charges-Produits'! Y15</t>
  </si>
  <si>
    <t>CRCAEHCPTEDHT60622___CAPANN0</t>
  </si>
  <si>
    <t>'Charges-Produits'! Y17</t>
  </si>
  <si>
    <t>CRCAEHCPTEDHT60626___CAPANN0</t>
  </si>
  <si>
    <t>'Charges-Produits'! Y18</t>
  </si>
  <si>
    <t>CRCAEHCPTEDHT606261__CAPANN0</t>
  </si>
  <si>
    <t>'Charges-Produits'! Y19</t>
  </si>
  <si>
    <t>CRCAEHCPTEDHT61681___CAPANN0</t>
  </si>
  <si>
    <t>'Charges-Produits'! Y26</t>
  </si>
  <si>
    <t>CRCAEHCPTEDHT621_____CAPANN0</t>
  </si>
  <si>
    <t>'Charges-Produits'! Y28</t>
  </si>
  <si>
    <t>CRCAEHCPTEDHT6242____CAPANN0</t>
  </si>
  <si>
    <t>'Charges-Produits'! Y31</t>
  </si>
  <si>
    <t>CRCAEHCPTEDHT6281____CAPANN0</t>
  </si>
  <si>
    <t>'Charges-Produits'! Y33</t>
  </si>
  <si>
    <t>CRCAEHCPTEDHT6283____CAPANN0</t>
  </si>
  <si>
    <t>'Charges-Produits'! Y34</t>
  </si>
  <si>
    <t>CRCAEHCPTEDHT631_____CAPANN0</t>
  </si>
  <si>
    <t>'Charges-Produits'! Y35</t>
  </si>
  <si>
    <t>CRCAEHCPTEDHT633_____CAPANN0</t>
  </si>
  <si>
    <t>'Charges-Produits'! Y36</t>
  </si>
  <si>
    <t>CRCAEHCPTEDHT64______CAPANN0</t>
  </si>
  <si>
    <t>'Charges-Produits'! Y39</t>
  </si>
  <si>
    <t>CRCAEHCPTEDHT67______CAPANN0</t>
  </si>
  <si>
    <t>'Charges-Produits'! Y42</t>
  </si>
  <si>
    <t>CRCAEHCPTEDHT681_____CAPANN0</t>
  </si>
  <si>
    <t>'Charges-Produits'! Y43</t>
  </si>
  <si>
    <t>CRCAEHAUTRDHTRECAUTRECAPANN0</t>
  </si>
  <si>
    <t>'Charges-Produits'! Y47</t>
  </si>
  <si>
    <t>CRCAEHCPTEDHT7343____CAPANN0</t>
  </si>
  <si>
    <t>'Charges-Produits'! Y48</t>
  </si>
  <si>
    <t>CRCAEHAUTRDHTRECTARIFCAPANN0</t>
  </si>
  <si>
    <t>'Charges-Produits'! Y49</t>
  </si>
  <si>
    <t>CRCAEHCPTEDHT60226___CARANN0</t>
  </si>
  <si>
    <t>'Charges-Produits'! Z10</t>
  </si>
  <si>
    <t>CRCAEHCPTEDHT602261__CARANN0</t>
  </si>
  <si>
    <t>'Charges-Produits'! Z11</t>
  </si>
  <si>
    <t>CRCAEHCPTEDHT603226__CARANN0</t>
  </si>
  <si>
    <t>'Charges-Produits'! Z14</t>
  </si>
  <si>
    <t>CRCAEHCPTEDHT6032261_CARANN0</t>
  </si>
  <si>
    <t>'Charges-Produits'! Z15</t>
  </si>
  <si>
    <t>CRCAEHCPTEDHT60622___CARANN0</t>
  </si>
  <si>
    <t>'Charges-Produits'! Z17</t>
  </si>
  <si>
    <t>CRCAEHCPTEDHT60626___CARANN0</t>
  </si>
  <si>
    <t>'Charges-Produits'! Z18</t>
  </si>
  <si>
    <t>CRCAEHCPTEDHT606261__CARANN0</t>
  </si>
  <si>
    <t>'Charges-Produits'! Z19</t>
  </si>
  <si>
    <t>CRCAEHCPTEDHT61681___CARANN0</t>
  </si>
  <si>
    <t>'Charges-Produits'! Z26</t>
  </si>
  <si>
    <t>CRCAEHCPTEDHT621_____CARANN0</t>
  </si>
  <si>
    <t>'Charges-Produits'! Z28</t>
  </si>
  <si>
    <t>CRCAEHCPTEDHT6242____CARANN0</t>
  </si>
  <si>
    <t>'Charges-Produits'! Z31</t>
  </si>
  <si>
    <t>CRCAEHCPTEDHT6281____CARANN0</t>
  </si>
  <si>
    <t>'Charges-Produits'! Z33</t>
  </si>
  <si>
    <t>CRCAEHCPTEDHT6283____CARANN0</t>
  </si>
  <si>
    <t>'Charges-Produits'! Z34</t>
  </si>
  <si>
    <t>CRCAEHCPTEDHT631_____CARANN0</t>
  </si>
  <si>
    <t>'Charges-Produits'! Z35</t>
  </si>
  <si>
    <t>CRCAEHCPTEDHT633_____CARANN0</t>
  </si>
  <si>
    <t>'Charges-Produits'! Z36</t>
  </si>
  <si>
    <t>CRCAEHCPTEDHT64______CARANN0</t>
  </si>
  <si>
    <t>'Charges-Produits'! Z39</t>
  </si>
  <si>
    <t>CRCAEHCPTEDHT67______CARANN0</t>
  </si>
  <si>
    <t>'Charges-Produits'! Z42</t>
  </si>
  <si>
    <t>CRCAEHCPTEDHT681_____CARANN0</t>
  </si>
  <si>
    <t>'Charges-Produits'! Z43</t>
  </si>
  <si>
    <t>CRCAEHAUTRDHTRECAUTRECARANN0</t>
  </si>
  <si>
    <t>'Charges-Produits'! Z47</t>
  </si>
  <si>
    <t>CRCAEHCPTEDHT7343____CARANN0</t>
  </si>
  <si>
    <t>'Charges-Produits'! Z48</t>
  </si>
  <si>
    <t>CRCAEHAUTRDHTRECTARIFCARANN0</t>
  </si>
  <si>
    <t>'Charges-Produits'! Z49</t>
  </si>
  <si>
    <t>CRCAEHCPTESHP6021____BEXANN0</t>
  </si>
  <si>
    <t>'Charges-Produits'! AD9</t>
  </si>
  <si>
    <t>CRCAEHCPTESHP60321___BEXANN0</t>
  </si>
  <si>
    <t>'Charges-Produits'! AD13</t>
  </si>
  <si>
    <t>CRCAEHCPTESHP6066____BEXANN0</t>
  </si>
  <si>
    <t>'Charges-Produits'! AD20</t>
  </si>
  <si>
    <t>CRCAEHCPTESHP6111____BEXANN0</t>
  </si>
  <si>
    <t>'Charges-Produits'! AD22</t>
  </si>
  <si>
    <t>CRCAEHCPTESHP61121___BEXANN0</t>
  </si>
  <si>
    <t>'Charges-Produits'! AD23</t>
  </si>
  <si>
    <t>CRCAEHCPTESHP61551___BEXANN0</t>
  </si>
  <si>
    <t>'Charges-Produits'! AD24</t>
  </si>
  <si>
    <t>CRCAEHCPTESHP61562___BEXANN0</t>
  </si>
  <si>
    <t>'Charges-Produits'! AD25</t>
  </si>
  <si>
    <t>CRCAEHCPTESHP61681___BEXANN0</t>
  </si>
  <si>
    <t>'Charges-Produits'! AD26</t>
  </si>
  <si>
    <t>CRCAEHCPTESHP621_____BEXANN0</t>
  </si>
  <si>
    <t>'Charges-Produits'! AD28</t>
  </si>
  <si>
    <t>CRCAEHCPTESHP62113___BEXANN0</t>
  </si>
  <si>
    <t>'Charges-Produits'! AD29</t>
  </si>
  <si>
    <t>CRCAEHCPTESHP6223____BEXANN0</t>
  </si>
  <si>
    <t>'Charges-Produits'! AD30</t>
  </si>
  <si>
    <t>CRCAEHCPTESHP6242____BEXANN0</t>
  </si>
  <si>
    <t>'Charges-Produits'! AD31</t>
  </si>
  <si>
    <t>CRCAEHCPTESHP631_____BEXANN0</t>
  </si>
  <si>
    <t>'Charges-Produits'! AD35</t>
  </si>
  <si>
    <t>CRCAEHCPTESHP633_____BEXANN0</t>
  </si>
  <si>
    <t>'Charges-Produits'! AD36</t>
  </si>
  <si>
    <t>CRCAEHCPTESHP64______BEXANN0</t>
  </si>
  <si>
    <t>'Charges-Produits'! AD39</t>
  </si>
  <si>
    <t>CRCAEHCPTESHP67______BEXANN0</t>
  </si>
  <si>
    <t>'Charges-Produits'! AD42</t>
  </si>
  <si>
    <t>CRCAEHCPTESHP681_____BEXANN0</t>
  </si>
  <si>
    <t>'Charges-Produits'! AD44</t>
  </si>
  <si>
    <t>CRCAEHCPTESHP681518__BEXANN0</t>
  </si>
  <si>
    <t>'Charges-Produits'! AD45</t>
  </si>
  <si>
    <t>CRCAEHCPTESHPRECAUTREBEXANN0</t>
  </si>
  <si>
    <t>'Charges-Produits'! AD47</t>
  </si>
  <si>
    <t>CRCAEHCPTESHPRECTARIFBEXANN0</t>
  </si>
  <si>
    <t>'Charges-Produits'! AD49</t>
  </si>
  <si>
    <t>CRCAEHCPTESHP6021____CAPANN0</t>
  </si>
  <si>
    <t>'Charges-Produits'! Ae9</t>
  </si>
  <si>
    <t>CRCAEHCPTESHP60321___CAPANN0</t>
  </si>
  <si>
    <t>'Charges-Produits'! Ae13</t>
  </si>
  <si>
    <t>CRCAEHCPTESHP6066____CAPANN0</t>
  </si>
  <si>
    <t>'Charges-Produits'! Ae20</t>
  </si>
  <si>
    <t>CRCAEHCPTESHP6111____CAPANN0</t>
  </si>
  <si>
    <t>'Charges-Produits'! Ae22</t>
  </si>
  <si>
    <t>CRCAEHCPTESHP61121___CAPANN0</t>
  </si>
  <si>
    <t>'Charges-Produits'! Ae23</t>
  </si>
  <si>
    <t>CRCAEHCPTESHP61551___CAPANN0</t>
  </si>
  <si>
    <t>'Charges-Produits'! Ae24</t>
  </si>
  <si>
    <t>CRCAEHCPTESHP61562___CAPANN0</t>
  </si>
  <si>
    <t>'Charges-Produits'! Ae25</t>
  </si>
  <si>
    <t>CRCAEHCPTESHP61681___CAPANN0</t>
  </si>
  <si>
    <t>'Charges-Produits'! Ae26</t>
  </si>
  <si>
    <t>CRCAEHCPTESHP621_____CAPANN0</t>
  </si>
  <si>
    <t>'Charges-Produits'! Ae28</t>
  </si>
  <si>
    <t>CRCAEHCPTESHP62113___CAPANN0</t>
  </si>
  <si>
    <t>'Charges-Produits'! Ae29</t>
  </si>
  <si>
    <t>CRCAEHCPTESHP6223____CAPANN0</t>
  </si>
  <si>
    <t>'Charges-Produits'! Ae30</t>
  </si>
  <si>
    <t>CRCAEHCPTESHP6242____CAPANN0</t>
  </si>
  <si>
    <t>'Charges-Produits'! Ae31</t>
  </si>
  <si>
    <t>CRCAEHCPTESHP631_____CAPANN0</t>
  </si>
  <si>
    <t>'Charges-Produits'! Ae35</t>
  </si>
  <si>
    <t>CRCAEHCPTESHP633_____CAPANN0</t>
  </si>
  <si>
    <t>'Charges-Produits'! Ae36</t>
  </si>
  <si>
    <t>CRCAEHCPTESHP64______CAPANN0</t>
  </si>
  <si>
    <t>'Charges-Produits'! Ae39</t>
  </si>
  <si>
    <t>CRCAEHCPTESHP67______CAPANN0</t>
  </si>
  <si>
    <t>'Charges-Produits'! Ae42</t>
  </si>
  <si>
    <t>CRCAEHCPTESHP681_____CAPANN0</t>
  </si>
  <si>
    <t>'Charges-Produits'! Ae44</t>
  </si>
  <si>
    <t>CRCAEHCPTESHP681518__CAPANN0</t>
  </si>
  <si>
    <t>'Charges-Produits'! Ae45</t>
  </si>
  <si>
    <t>CRCAEHCPTESHPRECAUTRECAPANN0</t>
  </si>
  <si>
    <t>'Charges-Produits'! Ae47</t>
  </si>
  <si>
    <t>CRCAEHCPTESHPRECTARIFCAPANN0</t>
  </si>
  <si>
    <t>'Charges-Produits'! Ae49</t>
  </si>
  <si>
    <t>CRCAEHCPTESHP6021____CARANN0</t>
  </si>
  <si>
    <t>'Charges-Produits'! AF9</t>
  </si>
  <si>
    <t>CRCAEHCPTESHP60321___CARANN0</t>
  </si>
  <si>
    <t>'Charges-Produits'! AF13</t>
  </si>
  <si>
    <t>CRCAEHCPTESHP6066____CARANN0</t>
  </si>
  <si>
    <t>'Charges-Produits'! AF20</t>
  </si>
  <si>
    <t>CRCAEHCPTESHP6111____CARANN0</t>
  </si>
  <si>
    <t>'Charges-Produits'! AF22</t>
  </si>
  <si>
    <t>CRCAEHCPTESHP61121___CARANN0</t>
  </si>
  <si>
    <t>'Charges-Produits'! AF23</t>
  </si>
  <si>
    <t>CRCAEHCPTESHP61551___CARANN0</t>
  </si>
  <si>
    <t>'Charges-Produits'! AF24</t>
  </si>
  <si>
    <t>CRCAEHCPTESHP61562___CARANN0</t>
  </si>
  <si>
    <t>'Charges-Produits'! AF25</t>
  </si>
  <si>
    <t>CRCAEHCPTESHP61681___CARANN0</t>
  </si>
  <si>
    <t>'Charges-Produits'! AF26</t>
  </si>
  <si>
    <t>CRCAEHCPTESHP621_____CARANN0</t>
  </si>
  <si>
    <t>'Charges-Produits'! AF28</t>
  </si>
  <si>
    <t>CRCAEHCPTESHP62113___CARANN0</t>
  </si>
  <si>
    <t>'Charges-Produits'! AF29</t>
  </si>
  <si>
    <t>CRCAEHCPTESHP6223____CARANN0</t>
  </si>
  <si>
    <t>'Charges-Produits'! AF30</t>
  </si>
  <si>
    <t>CRCAEHCPTESHP6242____CARANN0</t>
  </si>
  <si>
    <t>'Charges-Produits'! AF31</t>
  </si>
  <si>
    <t>CRCAEHCPTESHP631_____CARANN0</t>
  </si>
  <si>
    <t>'Charges-Produits'! AF35</t>
  </si>
  <si>
    <t>CRCAEHCPTESHP633_____CARANN0</t>
  </si>
  <si>
    <t>'Charges-Produits'! AF36</t>
  </si>
  <si>
    <t>CRCAEHCPTESHP64______CARANN0</t>
  </si>
  <si>
    <t>'Charges-Produits'! AF39</t>
  </si>
  <si>
    <t>CRCAEHCPTESHP67______CARANN0</t>
  </si>
  <si>
    <t>'Charges-Produits'! AF42</t>
  </si>
  <si>
    <t>CRCAEHCPTESHP681_____CARANN0</t>
  </si>
  <si>
    <t>'Charges-Produits'! AF44</t>
  </si>
  <si>
    <t>CRCAEHCPTESHP681518__CARANN0</t>
  </si>
  <si>
    <t>'Charges-Produits'! AF45</t>
  </si>
  <si>
    <t>CRCAEHCPTESHPRECAUTRECARANN0</t>
  </si>
  <si>
    <t>'Charges-Produits'! AF47</t>
  </si>
  <si>
    <t>CRCAEHCPTESHPRECTARIFCARANN0</t>
  </si>
  <si>
    <t>'Charges-Produits'! AF49</t>
  </si>
  <si>
    <t>CRCAEHCPTESAJ6021____BEXANN0</t>
  </si>
  <si>
    <t>'Charges-Produits'! AG9</t>
  </si>
  <si>
    <t>CRCAEHCPTESAJ60321___BEXANN0</t>
  </si>
  <si>
    <t>'Charges-Produits'! AG13</t>
  </si>
  <si>
    <t>CRCAEHCPTESAJ6066____BEXANN0</t>
  </si>
  <si>
    <t>'Charges-Produits'! AG20</t>
  </si>
  <si>
    <t>CRCAEHCPTESAJ6111____BEXANN0</t>
  </si>
  <si>
    <t>'Charges-Produits'! AG22</t>
  </si>
  <si>
    <t>CRCAEHCPTESAJ61121___BEXANN0</t>
  </si>
  <si>
    <t>'Charges-Produits'! AG23</t>
  </si>
  <si>
    <t>CRCAEHCPTESAJ61551___BEXANN0</t>
  </si>
  <si>
    <t>'Charges-Produits'! AG24</t>
  </si>
  <si>
    <t>CRCAEHCPTESAJ61562___BEXANN0</t>
  </si>
  <si>
    <t>'Charges-Produits'! AG25</t>
  </si>
  <si>
    <t>CRCAEHCPTESAJ61681___BEXANN0</t>
  </si>
  <si>
    <t>'Charges-Produits'! AG26</t>
  </si>
  <si>
    <t>CRCAEHCPTESAJ621_____BEXANN0</t>
  </si>
  <si>
    <t>'Charges-Produits'! AG28</t>
  </si>
  <si>
    <t>CRCAEHCPTESAJ62113___BEXANN0</t>
  </si>
  <si>
    <t>'Charges-Produits'! AG29</t>
  </si>
  <si>
    <t>CRCAEHCPTESAJ6223____BEXANN0</t>
  </si>
  <si>
    <t>'Charges-Produits'! AG30</t>
  </si>
  <si>
    <t>CRCAEHCPTESAJ6242____BEXANN0</t>
  </si>
  <si>
    <t>'Charges-Produits'! AG31</t>
  </si>
  <si>
    <t>CRCAEHCPTESAJ631_____BEXANN0</t>
  </si>
  <si>
    <t>'Charges-Produits'! AG35</t>
  </si>
  <si>
    <t>CRCAEHCPTESAJ633_____BEXANN0</t>
  </si>
  <si>
    <t>'Charges-Produits'! AG36</t>
  </si>
  <si>
    <t>CRCAEHCPTESAJ64______BEXANN0</t>
  </si>
  <si>
    <t>'Charges-Produits'! AG39</t>
  </si>
  <si>
    <t>CRCAEHCPTESAJ67______BEXANN0</t>
  </si>
  <si>
    <t>'Charges-Produits'! AG42</t>
  </si>
  <si>
    <t>CRCAEHCPTESAJ681_____BEXANN0</t>
  </si>
  <si>
    <t>'Charges-Produits'! AG44</t>
  </si>
  <si>
    <t>CRCAEHCPTESAJ681518__BEXANN0</t>
  </si>
  <si>
    <t>'Charges-Produits'! AG45</t>
  </si>
  <si>
    <t>CRCAEHCPTESAJRECAUTREBEXANN0</t>
  </si>
  <si>
    <t>'Charges-Produits'! AG47</t>
  </si>
  <si>
    <t>CRCAEHCPTESAJRECTARIFBEXANN0</t>
  </si>
  <si>
    <t>'Charges-Produits'! AG49</t>
  </si>
  <si>
    <t>CRCAEHCPTESAJ6021____CAPANN0</t>
  </si>
  <si>
    <t>'Charges-Produits'! AH9</t>
  </si>
  <si>
    <t>CRCAEHCPTESAJ60321___CAPANN0</t>
  </si>
  <si>
    <t>'Charges-Produits'! AH13</t>
  </si>
  <si>
    <t>CRCAEHCPTESAJ6066____CAPANN0</t>
  </si>
  <si>
    <t>'Charges-Produits'! AH20</t>
  </si>
  <si>
    <t>CRCAEHCPTESAJ6111____CAPANN0</t>
  </si>
  <si>
    <t>'Charges-Produits'! AH22</t>
  </si>
  <si>
    <t>CRCAEHCPTESAJ61121___CAPANN0</t>
  </si>
  <si>
    <t>'Charges-Produits'! AH23</t>
  </si>
  <si>
    <t>CRCAEHCPTESAJ61551___CAPANN0</t>
  </si>
  <si>
    <t>'Charges-Produits'! AH24</t>
  </si>
  <si>
    <t>CRCAEHCPTESAJ61562___CAPANN0</t>
  </si>
  <si>
    <t>'Charges-Produits'! AH25</t>
  </si>
  <si>
    <t>CRCAEHCPTESAJ61681___CAPANN0</t>
  </si>
  <si>
    <t>'Charges-Produits'! AH26</t>
  </si>
  <si>
    <t>CRCAEHCPTESAJ621_____CAPANN0</t>
  </si>
  <si>
    <t>'Charges-Produits'! AH28</t>
  </si>
  <si>
    <t>CRCAEHCPTESAJ62113___CAPANN0</t>
  </si>
  <si>
    <t>'Charges-Produits'! AH29</t>
  </si>
  <si>
    <t>CRCAEHCPTESAJ6223____CAPANN0</t>
  </si>
  <si>
    <t>'Charges-Produits'! AH30</t>
  </si>
  <si>
    <t>CRCAEHCPTESAJ6242____CAPANN0</t>
  </si>
  <si>
    <t>'Charges-Produits'! AH31</t>
  </si>
  <si>
    <t>CRCAEHCPTESAJ631_____CAPANN0</t>
  </si>
  <si>
    <t>'Charges-Produits'! AH35</t>
  </si>
  <si>
    <t>CRCAEHCPTESAJ633_____CAPANN0</t>
  </si>
  <si>
    <t>'Charges-Produits'! AH36</t>
  </si>
  <si>
    <t>CRCAEHCPTESAJ64______CAPANN0</t>
  </si>
  <si>
    <t>'Charges-Produits'! AH39</t>
  </si>
  <si>
    <t>CRCAEHCPTESAJ67______CAPANN0</t>
  </si>
  <si>
    <t>'Charges-Produits'! AH42</t>
  </si>
  <si>
    <t>CRCAEHCPTESAJ681_____CAPANN0</t>
  </si>
  <si>
    <t>'Charges-Produits'! AH44</t>
  </si>
  <si>
    <t>CRCAEHCPTESAJ681518__CAPANN0</t>
  </si>
  <si>
    <t>'Charges-Produits'! AH45</t>
  </si>
  <si>
    <t>CRCAEHCPTESAJRECAUTRECAPANN0</t>
  </si>
  <si>
    <t>'Charges-Produits'! AH47</t>
  </si>
  <si>
    <t>CRCAEHCPTESAJRECTARIFCAPANN0</t>
  </si>
  <si>
    <t>'Charges-Produits'! AH49</t>
  </si>
  <si>
    <t>CRCAEHCPTESAJ6021____CARANN0</t>
  </si>
  <si>
    <t>'Charges-Produits'! AI9</t>
  </si>
  <si>
    <t>CRCAEHCPTESAJ60321___CARANN0</t>
  </si>
  <si>
    <t>'Charges-Produits'! AI13</t>
  </si>
  <si>
    <t>CRCAEHCPTESAJ6066____CARANN0</t>
  </si>
  <si>
    <t>'Charges-Produits'! AI20</t>
  </si>
  <si>
    <t>CRCAEHCPTESAJ6111____CARANN0</t>
  </si>
  <si>
    <t>'Charges-Produits'! AI22</t>
  </si>
  <si>
    <t>CRCAEHCPTESAJ61121___CARANN0</t>
  </si>
  <si>
    <t>'Charges-Produits'! AI23</t>
  </si>
  <si>
    <t>CRCAEHCPTESAJ61551___CARANN0</t>
  </si>
  <si>
    <t>'Charges-Produits'! AI24</t>
  </si>
  <si>
    <t>CRCAEHCPTESAJ61562___CARANN0</t>
  </si>
  <si>
    <t>'Charges-Produits'! AI25</t>
  </si>
  <si>
    <t>CRCAEHCPTESAJ61681___CARANN0</t>
  </si>
  <si>
    <t>'Charges-Produits'! AI26</t>
  </si>
  <si>
    <t>CRCAEHCPTESAJ621_____CARANN0</t>
  </si>
  <si>
    <t>'Charges-Produits'! AI28</t>
  </si>
  <si>
    <t>CRCAEHCPTESAJ62113___CARANN0</t>
  </si>
  <si>
    <t>'Charges-Produits'! AI29</t>
  </si>
  <si>
    <t>CRCAEHCPTESAJ6223____CARANN0</t>
  </si>
  <si>
    <t>'Charges-Produits'! AI30</t>
  </si>
  <si>
    <t>CRCAEHCPTESAJ6242____CARANN0</t>
  </si>
  <si>
    <t>'Charges-Produits'! AI31</t>
  </si>
  <si>
    <t>CRCAEHCPTESAJ631_____CARANN0</t>
  </si>
  <si>
    <t>'Charges-Produits'! AI35</t>
  </si>
  <si>
    <t>CRCAEHCPTESAJ633_____CARANN0</t>
  </si>
  <si>
    <t>'Charges-Produits'! AI36</t>
  </si>
  <si>
    <t>CRCAEHCPTESAJ64______CARANN0</t>
  </si>
  <si>
    <t>'Charges-Produits'! AI39</t>
  </si>
  <si>
    <t>CRCAEHCPTESAJ67______CARANN0</t>
  </si>
  <si>
    <t>'Charges-Produits'! AI42</t>
  </si>
  <si>
    <t>CRCAEHCPTESAJ681_____CARANN0</t>
  </si>
  <si>
    <t>'Charges-Produits'! AI44</t>
  </si>
  <si>
    <t>CRCAEHCPTESAJ681518__CARANN0</t>
  </si>
  <si>
    <t>'Charges-Produits'! AI45</t>
  </si>
  <si>
    <t>CRCAEHCPTESAJRECAUTRECARANN0</t>
  </si>
  <si>
    <t>'Charges-Produits'! AI47</t>
  </si>
  <si>
    <t>CRCAEHCPTESAJRECTARIFCARANN0</t>
  </si>
  <si>
    <t>'Charges-Produits'! AI49</t>
  </si>
  <si>
    <t>CRCAEHCPTESHT6021____BEXANN0</t>
  </si>
  <si>
    <t>'Charges-Produits'! AJ9</t>
  </si>
  <si>
    <t>CRCAEHCPTESHT60321___BEXANN0</t>
  </si>
  <si>
    <t>'Charges-Produits'! AJ13</t>
  </si>
  <si>
    <t>CRCAEHCPTESHT6066____BEXANN0</t>
  </si>
  <si>
    <t>'Charges-Produits'! AJ20</t>
  </si>
  <si>
    <t>CRCAEHCPTESHT6111____BEXANN0</t>
  </si>
  <si>
    <t>'Charges-Produits'! AJ22</t>
  </si>
  <si>
    <t>CRCAEHCPTESHT61121___BEXANN0</t>
  </si>
  <si>
    <t>'Charges-Produits'! AJ23</t>
  </si>
  <si>
    <t>CRCAEHCPTESHT61551___BEXANN0</t>
  </si>
  <si>
    <t>'Charges-Produits'! AJ24</t>
  </si>
  <si>
    <t>CRCAEHCPTESHT61562___BEXANN0</t>
  </si>
  <si>
    <t>'Charges-Produits'! AJ25</t>
  </si>
  <si>
    <t>CRCAEHCPTESHT61681___BEXANN0</t>
  </si>
  <si>
    <t>'Charges-Produits'! AJ26</t>
  </si>
  <si>
    <t>CRCAEHCPTESHT621_____BEXANN0</t>
  </si>
  <si>
    <t>'Charges-Produits'! AJ28</t>
  </si>
  <si>
    <t>CRCAEHCPTESHT62113___BEXANN0</t>
  </si>
  <si>
    <t>'Charges-Produits'! AJ29</t>
  </si>
  <si>
    <t>CRCAEHCPTESHT6223____BEXANN0</t>
  </si>
  <si>
    <t>'Charges-Produits'! AJ30</t>
  </si>
  <si>
    <t>CRCAEHCPTESHT6242____BEXANN0</t>
  </si>
  <si>
    <t>'Charges-Produits'! AJ31</t>
  </si>
  <si>
    <t>CRCAEHCPTESHT631_____BEXANN0</t>
  </si>
  <si>
    <t>'Charges-Produits'! AJ35</t>
  </si>
  <si>
    <t>CRCAEHCPTESHT633_____BEXANN0</t>
  </si>
  <si>
    <t>'Charges-Produits'! AJ36</t>
  </si>
  <si>
    <t>CRCAEHCPTESHT64______BEXANN0</t>
  </si>
  <si>
    <t>'Charges-Produits'! AJ39</t>
  </si>
  <si>
    <t>CRCAEHCPTESHT67______BEXANN0</t>
  </si>
  <si>
    <t>'Charges-Produits'! AJ42</t>
  </si>
  <si>
    <t>CRCAEHCPTESHT681_____BEXANN0</t>
  </si>
  <si>
    <t>'Charges-Produits'! AJ44</t>
  </si>
  <si>
    <t>CRCAEHCPTESHT681518__BEXANN0</t>
  </si>
  <si>
    <t>'Charges-Produits'! AJ45</t>
  </si>
  <si>
    <t>CRCAEHCPTESHTRECAUTREBEXANN0</t>
  </si>
  <si>
    <t>'Charges-Produits'! AJ47</t>
  </si>
  <si>
    <t>CRCAEHCPTESHTRECTARIFBEXANN0</t>
  </si>
  <si>
    <t>'Charges-Produits'! AJ49</t>
  </si>
  <si>
    <t>CRCAEHCPTESHT6021____CAPANN0</t>
  </si>
  <si>
    <t>'Charges-Produits'! AK9</t>
  </si>
  <si>
    <t>CRCAEHCPTESHT60321___CAPANN0</t>
  </si>
  <si>
    <t>'Charges-Produits'! AK13</t>
  </si>
  <si>
    <t>CRCAEHCPTESHT6066____CAPANN0</t>
  </si>
  <si>
    <t>'Charges-Produits'! AK20</t>
  </si>
  <si>
    <t>CRCAEHCPTESHT6111____CAPANN0</t>
  </si>
  <si>
    <t>'Charges-Produits'! AK22</t>
  </si>
  <si>
    <t>CRCAEHCPTESHT61121___CAPANN0</t>
  </si>
  <si>
    <t>'Charges-Produits'! AK23</t>
  </si>
  <si>
    <t>CRCAEHCPTESHT61551___CAPANN0</t>
  </si>
  <si>
    <t>'Charges-Produits'! AK24</t>
  </si>
  <si>
    <t>CRCAEHCPTESHT61562___CAPANN0</t>
  </si>
  <si>
    <t>'Charges-Produits'! AK25</t>
  </si>
  <si>
    <t>CRCAEHCPTESHT61681___CAPANN0</t>
  </si>
  <si>
    <t>'Charges-Produits'! AK26</t>
  </si>
  <si>
    <t>CRCAEHCPTESHT621_____CAPANN0</t>
  </si>
  <si>
    <t>'Charges-Produits'! AK28</t>
  </si>
  <si>
    <t>CRCAEHCPTESHT62113___CAPANN0</t>
  </si>
  <si>
    <t>'Charges-Produits'! AK29</t>
  </si>
  <si>
    <t>CRCAEHCPTESHT6223____CAPANN0</t>
  </si>
  <si>
    <t>'Charges-Produits'! AK30</t>
  </si>
  <si>
    <t>CRCAEHCPTESHT6242____CAPANN0</t>
  </si>
  <si>
    <t>'Charges-Produits'! AK31</t>
  </si>
  <si>
    <t>CRCAEHCPTESHT631_____CAPANN0</t>
  </si>
  <si>
    <t>'Charges-Produits'! AK35</t>
  </si>
  <si>
    <t>CRCAEHCPTESHT633_____CAPANN0</t>
  </si>
  <si>
    <t>'Charges-Produits'! AK36</t>
  </si>
  <si>
    <t>CRCAEHCPTESHT64______CAPANN0</t>
  </si>
  <si>
    <t>'Charges-Produits'! AK39</t>
  </si>
  <si>
    <t>CRCAEHCPTESHT67______CAPANN0</t>
  </si>
  <si>
    <t>'Charges-Produits'! AK42</t>
  </si>
  <si>
    <t>CRCAEHCPTESHT681_____CAPANN0</t>
  </si>
  <si>
    <t>'Charges-Produits'! AK44</t>
  </si>
  <si>
    <t>CRCAEHCPTESHT681518__CAPANN0</t>
  </si>
  <si>
    <t>'Charges-Produits'! AK45</t>
  </si>
  <si>
    <t>CRCAEHCPTESHTRECAUTRECAPANN0</t>
  </si>
  <si>
    <t>'Charges-Produits'! AK47</t>
  </si>
  <si>
    <t>CRCAEHCPTESHTRECTARIFCAPANN0</t>
  </si>
  <si>
    <t>'Charges-Produits'! AK49</t>
  </si>
  <si>
    <t>CRCAEHCPTESHT6021____CARANN0</t>
  </si>
  <si>
    <t>'Charges-Produits'! AL9</t>
  </si>
  <si>
    <t>CRCAEHCPTESHT60321___CARANN0</t>
  </si>
  <si>
    <t>'Charges-Produits'! AL13</t>
  </si>
  <si>
    <t>CRCAEHCPTESHT6066____CARANN0</t>
  </si>
  <si>
    <t>'Charges-Produits'! AL20</t>
  </si>
  <si>
    <t>CRCAEHCPTESHT6111____CARANN0</t>
  </si>
  <si>
    <t>'Charges-Produits'! AL22</t>
  </si>
  <si>
    <t>CRCAEHCPTESHT61121___CARANN0</t>
  </si>
  <si>
    <t>'Charges-Produits'! AL23</t>
  </si>
  <si>
    <t>CRCAEHCPTESHT61551___CARANN0</t>
  </si>
  <si>
    <t>'Charges-Produits'! AL24</t>
  </si>
  <si>
    <t>CRCAEHCPTESHT61562___CARANN0</t>
  </si>
  <si>
    <t>'Charges-Produits'! AL25</t>
  </si>
  <si>
    <t>CRCAEHCPTESHT61681___CARANN0</t>
  </si>
  <si>
    <t>'Charges-Produits'! AL26</t>
  </si>
  <si>
    <t>CRCAEHCPTESHT621_____CARANN0</t>
  </si>
  <si>
    <t>'Charges-Produits'! AL28</t>
  </si>
  <si>
    <t>CRCAEHCPTESHT62113___CARANN0</t>
  </si>
  <si>
    <t>'Charges-Produits'! AL29</t>
  </si>
  <si>
    <t>CRCAEHCPTESHT6223____CARANN0</t>
  </si>
  <si>
    <t>'Charges-Produits'! AL30</t>
  </si>
  <si>
    <t>CRCAEHCPTESHT6242____CARANN0</t>
  </si>
  <si>
    <t>'Charges-Produits'! AL31</t>
  </si>
  <si>
    <t>CRCAEHCPTESHT631_____CARANN0</t>
  </si>
  <si>
    <t>'Charges-Produits'! AL35</t>
  </si>
  <si>
    <t>CRCAEHCPTESHT633_____CARANN0</t>
  </si>
  <si>
    <t>'Charges-Produits'! AL36</t>
  </si>
  <si>
    <t>CRCAEHCPTESHT64______CARANN0</t>
  </si>
  <si>
    <t>'Charges-Produits'! AL39</t>
  </si>
  <si>
    <t>CRCAEHCPTESHT67______CARANN0</t>
  </si>
  <si>
    <t>'Charges-Produits'! AL42</t>
  </si>
  <si>
    <t>CRCAEHCPTESHT681_____CARANN0</t>
  </si>
  <si>
    <t>'Charges-Produits'! AL44</t>
  </si>
  <si>
    <t>CRCAEHCPTESHT681518__CARANN0</t>
  </si>
  <si>
    <t>'Charges-Produits'! AL45</t>
  </si>
  <si>
    <t>CRCAEHCPTESHTRECAUTRECARANN0</t>
  </si>
  <si>
    <t>'Charges-Produits'! AL47</t>
  </si>
  <si>
    <t>CRCAEHCPTESHTRECTARIFCARANN0</t>
  </si>
  <si>
    <t>'Charges-Produits'! AL49</t>
  </si>
  <si>
    <t>CRCAEHAUTRH__RESREPRICAPANN0</t>
  </si>
  <si>
    <t>'Affectation_résultat'! D8</t>
  </si>
  <si>
    <t>Reprise des résultats des exercices antérieurs</t>
  </si>
  <si>
    <t>CRCAEHCPTEH__1064____CAPANN0</t>
  </si>
  <si>
    <t>'Affectation_résultat'! d10</t>
  </si>
  <si>
    <t>CRCAEHCPTEH__10682___CAPANN0</t>
  </si>
  <si>
    <t>'Affectation_résultat'! d11</t>
  </si>
  <si>
    <t>CRCAEHCPTEH__10685___CAPANN0</t>
  </si>
  <si>
    <t>'Affectation_résultat'! d12</t>
  </si>
  <si>
    <t>CRCAEHCPTEH__10686___CAPANN0</t>
  </si>
  <si>
    <t>'Affectation_résultat'! d13</t>
  </si>
  <si>
    <t>CRCAEHCPTEH__10687___CAPANN0</t>
  </si>
  <si>
    <t>'Affectation_résultat'! d14</t>
  </si>
  <si>
    <t>CRCAEHCPTEH__110_____CAPANN0</t>
  </si>
  <si>
    <t>'Affectation_résultat'! d15</t>
  </si>
  <si>
    <t>CRCAEHCPTEH__111_____CAPANN0</t>
  </si>
  <si>
    <t>'Affectation_résultat'! d16</t>
  </si>
  <si>
    <t>CRCAEHCPTEH__114_____CAPANN0</t>
  </si>
  <si>
    <t>'Affectation_résultat'! d17</t>
  </si>
  <si>
    <t>CRCAEHCPTEH__119_____CAPANN0</t>
  </si>
  <si>
    <t>'Affectation_résultat'! d18</t>
  </si>
  <si>
    <t>CRCAEHCPTEH__11510___CAPANN0</t>
  </si>
  <si>
    <t>'Affectation_résultat'! d19</t>
  </si>
  <si>
    <t>CRCAEHCPTEH__11511___CAPANN0</t>
  </si>
  <si>
    <t>'Affectation_résultat'! d20</t>
  </si>
  <si>
    <t>CRCAEHCPTEH__11519___CAPANN0</t>
  </si>
  <si>
    <t>'Affectation_résultat'! d21</t>
  </si>
  <si>
    <t>CRCAEHAUTRD__RESREPRICAPANN0</t>
  </si>
  <si>
    <t>'Affectation_résultat'! f8</t>
  </si>
  <si>
    <t>CRCAEHCPTED__1064____CAPANN0</t>
  </si>
  <si>
    <t>'Affectation_résultat'! f10</t>
  </si>
  <si>
    <t>CRCAEHCPTED__10682___CAPANN0</t>
  </si>
  <si>
    <t>'Affectation_résultat'! f11</t>
  </si>
  <si>
    <t>CRCAEHCPTED__10685___CAPANN0</t>
  </si>
  <si>
    <t>'Affectation_résultat'! f12</t>
  </si>
  <si>
    <t>CRCAEHCPTED__10686___CAPANN0</t>
  </si>
  <si>
    <t>'Affectation_résultat'! f13</t>
  </si>
  <si>
    <t>CRCAEHCPTED__10687___CAPANN0</t>
  </si>
  <si>
    <t>'Affectation_résultat'! f14</t>
  </si>
  <si>
    <t>CRCAEHCPTED__110_____CAPANN0</t>
  </si>
  <si>
    <t>'Affectation_résultat'! f15</t>
  </si>
  <si>
    <t>CRCAEHCPTED__111_____CAPANN0</t>
  </si>
  <si>
    <t>'Affectation_résultat'! f16</t>
  </si>
  <si>
    <t>CRCAEHCPTED__114_____CAPANN0</t>
  </si>
  <si>
    <t>'Affectation_résultat'! f17</t>
  </si>
  <si>
    <t>CRCAEHCPTED__119_____CAPANN0</t>
  </si>
  <si>
    <t>'Affectation_résultat'! f18</t>
  </si>
  <si>
    <t>CRCAEHCPTED__11510___CAPANN0</t>
  </si>
  <si>
    <t>'Affectation_résultat'! f19</t>
  </si>
  <si>
    <t>CRCAEHCPTED__11511___CAPANN0</t>
  </si>
  <si>
    <t>'Affectation_résultat'! f20</t>
  </si>
  <si>
    <t>CRCAEHCPTED__11519___CAPANN0</t>
  </si>
  <si>
    <t>'Affectation_résultat'! f21</t>
  </si>
  <si>
    <t>CRCAEHAUTRS__RESREPRICAPANN0</t>
  </si>
  <si>
    <t>'Affectation_résultat'! h8</t>
  </si>
  <si>
    <t>CRCAEHCPTES__1064____CAPANN0</t>
  </si>
  <si>
    <t>'Affectation_résultat'! h10</t>
  </si>
  <si>
    <t>CRCAEHCPTES__10682___CAPANN0</t>
  </si>
  <si>
    <t>'Affectation_résultat'! h11</t>
  </si>
  <si>
    <t>CRCAEHCPTES__10685___CAPANN0</t>
  </si>
  <si>
    <t>'Affectation_résultat'! h12</t>
  </si>
  <si>
    <t>CRCAEHCPTES__10686___CAPANN0</t>
  </si>
  <si>
    <t>'Affectation_résultat'! h13</t>
  </si>
  <si>
    <t>CRCAEHCPTES__10687___CAPANN0</t>
  </si>
  <si>
    <t>'Affectation_résultat'! h14</t>
  </si>
  <si>
    <t>CRCAEHCPTES__110_____CAPANN0</t>
  </si>
  <si>
    <t>'Affectation_résultat'! h15</t>
  </si>
  <si>
    <t>CRCAEHCPTES__111_____CAPANN0</t>
  </si>
  <si>
    <t>'Affectation_résultat'! h16</t>
  </si>
  <si>
    <t>CRCAEHCPTES__114_____CAPANN0</t>
  </si>
  <si>
    <t>'Affectation_résultat'! h17</t>
  </si>
  <si>
    <t>CRCAEHCPTES__119_____CAPANN0</t>
  </si>
  <si>
    <t>'Affectation_résultat'! h18</t>
  </si>
  <si>
    <t>CRCAEHCPTES__11510___CAPANN0</t>
  </si>
  <si>
    <t>'Affectation_résultat'! h19</t>
  </si>
  <si>
    <t>CRCAEHCPTES__11511___CAPANN0</t>
  </si>
  <si>
    <t>'Affectation_résultat'! h20</t>
  </si>
  <si>
    <t>CRCAEHCPTES__11519___CAPANN0</t>
  </si>
  <si>
    <t>'Affectation_résultat'! h21</t>
  </si>
  <si>
    <t>CRCAEHSALAG__ETPDIR__CAPANN0</t>
  </si>
  <si>
    <t>'Effectifs'! d9</t>
  </si>
  <si>
    <t>Equivalents temps pleins Direction administration</t>
  </si>
  <si>
    <t>CRCAEHSALAG__ETPSG___CAPANN0</t>
  </si>
  <si>
    <t>'Effectifs'! d10</t>
  </si>
  <si>
    <t>Equivalents temps pleins Services Généraux</t>
  </si>
  <si>
    <t>CRCAEHSALAG__ETPANIM_CAPANN0</t>
  </si>
  <si>
    <t>'Effectifs'! d11</t>
  </si>
  <si>
    <t>Equivalents temps pleins Animation - Social</t>
  </si>
  <si>
    <t>CRCAEHSALAG__ETPASH__CAPANN0</t>
  </si>
  <si>
    <t>'Effectifs'! d12</t>
  </si>
  <si>
    <t>Equivalents temps pleins ASH</t>
  </si>
  <si>
    <t>CRCAEHSALAD__ETPAS___CAPANN0</t>
  </si>
  <si>
    <t>'Effectifs'! F13</t>
  </si>
  <si>
    <t>Equivalents temps pleins AS, AMP et ASG</t>
  </si>
  <si>
    <t>CRCAEHSALAS__ETPAS___CAPANN0</t>
  </si>
  <si>
    <t>'Effectifs'! G13</t>
  </si>
  <si>
    <t>CRCAEHSALAG__ETPPSY__CAPANN0</t>
  </si>
  <si>
    <t>'Effectifs'! d14</t>
  </si>
  <si>
    <t>Equivalents temps pleins ASG</t>
  </si>
  <si>
    <t>CRCAEHSALAG__ETPINF__CAPANN0</t>
  </si>
  <si>
    <t>'Effectifs'! d15</t>
  </si>
  <si>
    <t>Equivalents temps pleins Psychologue</t>
  </si>
  <si>
    <t>CRCAEHSALAG__ETPAUX__CAPANN0</t>
  </si>
  <si>
    <t>'Effectifs'! d16</t>
  </si>
  <si>
    <t>Equivalents temps pleins Infirmière</t>
  </si>
  <si>
    <t>CRCAEHSALAG__ETPPHA__CAPANN0</t>
  </si>
  <si>
    <t>'Effectifs'! d17</t>
  </si>
  <si>
    <t>Equivalents temps pleins Autres auxiliaires médicaux</t>
  </si>
  <si>
    <t>CRCAEHSALAG__ETPMED__CAPANN0</t>
  </si>
  <si>
    <t>'Effectifs'! d18</t>
  </si>
  <si>
    <t>Equivalents temps pleins Pharmacien préparateur en pharmacie</t>
  </si>
  <si>
    <t>CRCAEHSALAG__SALDIR__CAPANN0</t>
  </si>
  <si>
    <t>'Effectifs'! H9</t>
  </si>
  <si>
    <t>Salaires avec charges Direction administration</t>
  </si>
  <si>
    <t>CRCAEHSALAG__SALSG___CAPANN0</t>
  </si>
  <si>
    <t>'Effectifs'! H10</t>
  </si>
  <si>
    <t>Salaires avec charges Services Généraux</t>
  </si>
  <si>
    <t>CRCAEHSALAG__SALANIM_CAPANN0</t>
  </si>
  <si>
    <t>'Effectifs'! H11</t>
  </si>
  <si>
    <t>Salaires avec charges Animation - Social</t>
  </si>
  <si>
    <t>CRCAEHSALAG__SALASH__CAPANN0</t>
  </si>
  <si>
    <t>'Effectifs'! H12</t>
  </si>
  <si>
    <t>Salaires avec charges ASH</t>
  </si>
  <si>
    <t>CRCAEHSALAD__SALAS___CAPANN0</t>
  </si>
  <si>
    <t>'Effectifs'! J13</t>
  </si>
  <si>
    <t>Salaires avec charges AS, AMP et ASG</t>
  </si>
  <si>
    <t>CRCAEHSALAS__SALAS___CAPANN0</t>
  </si>
  <si>
    <t>'Effectifs'! K13</t>
  </si>
  <si>
    <t>CRCAEHSALAG__SALPSY__CAPANN0</t>
  </si>
  <si>
    <t>'Effectifs'! H14</t>
  </si>
  <si>
    <t>Salaires avec charges Psychologue</t>
  </si>
  <si>
    <t>CRCAEHSALAG__SALINF__CAPANN0</t>
  </si>
  <si>
    <t>'Effectifs'! H15</t>
  </si>
  <si>
    <t>Salaires avec charges Infirmière</t>
  </si>
  <si>
    <t>CRCAEHSALAG__SALAUX__CAPANN0</t>
  </si>
  <si>
    <t>'Effectifs'! H16</t>
  </si>
  <si>
    <t>Salaires avec charges Autres auxiliaires médicaux</t>
  </si>
  <si>
    <t>CRCAEHSALAG__SALPHA__CAPANN0</t>
  </si>
  <si>
    <t>'Effectifs'! H17</t>
  </si>
  <si>
    <t>Salaires avec charges Pharmacien préparateur en pharmacie</t>
  </si>
  <si>
    <t>CRCAEHSALAG__SALMED__CAPANN0</t>
  </si>
  <si>
    <t>'Effectifs'! H18</t>
  </si>
  <si>
    <t>Salaires avec charges Médecin</t>
  </si>
  <si>
    <t>CRCAEHSALAG__ETPDIRX_CAPANN0</t>
  </si>
  <si>
    <t>'Effectifs'! d27</t>
  </si>
  <si>
    <t>ETP personnel extérieur Direction administration</t>
  </si>
  <si>
    <t>CRCAEHSALAG__ETPSGX__CAPANN0</t>
  </si>
  <si>
    <t>'Effectifs'! d28</t>
  </si>
  <si>
    <t>ETP personnel extérieur Services Généraux</t>
  </si>
  <si>
    <t>CRCAEHSALAG__ETPANIMXCAPANN0</t>
  </si>
  <si>
    <t>'Effectifs'! d29</t>
  </si>
  <si>
    <t>ETP personnel extérieur Animation - Social</t>
  </si>
  <si>
    <t>CRCAEHSALAG__ETPASHX_CAPANN0</t>
  </si>
  <si>
    <t>'Effectifs'! d30</t>
  </si>
  <si>
    <t>ETP personnel extérieur ASH</t>
  </si>
  <si>
    <t>CRCAEHSALAD__ETPASX__CAPANN0</t>
  </si>
  <si>
    <t>'Effectifs'! F31</t>
  </si>
  <si>
    <t>ETP personnel extérieur AS, AMP et ASG</t>
  </si>
  <si>
    <t>CRCAEHSALAS__ETPASX__CAPANN0</t>
  </si>
  <si>
    <t>'Effectifs'! G31</t>
  </si>
  <si>
    <t>CRCAEHSALAG__ETPPSYX_CAPANN0</t>
  </si>
  <si>
    <t>'Effectifs'! d32</t>
  </si>
  <si>
    <t>ETP personnel extérieur ASG</t>
  </si>
  <si>
    <t>CRCAEHSALAG__ETPINFX_CAPANN0</t>
  </si>
  <si>
    <t>'Effectifs'! d33</t>
  </si>
  <si>
    <t>ETP personnel extérieur Psychologue</t>
  </si>
  <si>
    <t>CRCAEHSALAG__ETPAUXX_CAPANN0</t>
  </si>
  <si>
    <t>'Effectifs'! d34</t>
  </si>
  <si>
    <t>ETP personnel extérieur Infirmière</t>
  </si>
  <si>
    <t>CRCAEHSALAG__ETPPHAX_CAPANN0</t>
  </si>
  <si>
    <t>'Effectifs'! d35</t>
  </si>
  <si>
    <t>ETP personnel extérieur Autres auxiliaires médicaux</t>
  </si>
  <si>
    <t>CRCAEHSALAG__ETPMEDX_CAPANN0</t>
  </si>
  <si>
    <t>'Effectifs'! d36</t>
  </si>
  <si>
    <t>ETP personnel extérieur Pharmacien préparateur en pharmacie</t>
  </si>
  <si>
    <t>CRCAEHSALAG__SALDIRX_CAPANN0</t>
  </si>
  <si>
    <t>'Effectifs'! H27</t>
  </si>
  <si>
    <t>Personnel extérieur Direction administration</t>
  </si>
  <si>
    <t>CRCAEHSALAG__SALSGX__CAPANN0</t>
  </si>
  <si>
    <t>'Effectifs'! H28</t>
  </si>
  <si>
    <t>Personnel extérieur Services Généraux</t>
  </si>
  <si>
    <t>CRCAEHSALAG__SALANIMXCAPANN0</t>
  </si>
  <si>
    <t>'Effectifs'! H29</t>
  </si>
  <si>
    <t>Personnel extérieur Animation - Social</t>
  </si>
  <si>
    <t>CRCAEHSALAG__SALASHX_CAPANN0</t>
  </si>
  <si>
    <t>'Effectifs'! H30</t>
  </si>
  <si>
    <t>Personnel extérieur ASH</t>
  </si>
  <si>
    <t>CRCAEHSALAD__SALASX__CAPANN0</t>
  </si>
  <si>
    <t>'Effectifs'! J31</t>
  </si>
  <si>
    <t>Personnel extérieur AS, AMP et ASG</t>
  </si>
  <si>
    <t>CRCAEHSALAS__SALASX__CAPANN0</t>
  </si>
  <si>
    <t>'Effectifs'! K31</t>
  </si>
  <si>
    <t>CRCAEHSALAG__SALPSYX_CAPANN0</t>
  </si>
  <si>
    <t>'Effectifs'! H32</t>
  </si>
  <si>
    <t>Personnel extérieur Psychologue</t>
  </si>
  <si>
    <t>CRCAEHSALAG__SALINFX_CAPANN0</t>
  </si>
  <si>
    <t>'Effectifs'! H33</t>
  </si>
  <si>
    <t>Personnel extérieur Infirmière</t>
  </si>
  <si>
    <t>CRCAEHSALAG__SALAUXX_CAPANN0</t>
  </si>
  <si>
    <t>'Effectifs'! H34</t>
  </si>
  <si>
    <t>Personnel extérieur Autres auxiliaires médicaux</t>
  </si>
  <si>
    <t>CRCAEHSALAG__SALPHAX_CAPANN0</t>
  </si>
  <si>
    <t>'Effectifs'! H35</t>
  </si>
  <si>
    <t>Personnel extérieur Pharmacien préparateur en pharmacie</t>
  </si>
  <si>
    <t>CRCAEHSALAG__SALMEDX_CAPANN0</t>
  </si>
  <si>
    <t>'Effectifs'! H36</t>
  </si>
  <si>
    <t>Personnel extérieur Médecin</t>
  </si>
  <si>
    <t>Variables de références</t>
  </si>
  <si>
    <t xml:space="preserve">Compte Administratif </t>
  </si>
  <si>
    <t>Compte Administratif</t>
  </si>
  <si>
    <t>EHPA sans crédit AM</t>
  </si>
  <si>
    <t xml:space="preserve">EHPA ne percevant pas des crédits d'assurance maladie </t>
  </si>
  <si>
    <t xml:space="preserve">01 - Ain </t>
  </si>
  <si>
    <t xml:space="preserve">02 - Aisne </t>
  </si>
  <si>
    <t xml:space="preserve">03 - Allier </t>
  </si>
  <si>
    <t xml:space="preserve">04 - Alpes-de-Haute-Provence </t>
  </si>
  <si>
    <t xml:space="preserve">05 - Hautes-Alpes </t>
  </si>
  <si>
    <t xml:space="preserve">06 - Alpes-Maritimes </t>
  </si>
  <si>
    <t xml:space="preserve">07 - Ardèche </t>
  </si>
  <si>
    <t xml:space="preserve">08 - Ardennes </t>
  </si>
  <si>
    <t xml:space="preserve">09 - Ariège </t>
  </si>
  <si>
    <t xml:space="preserve">10 - Aube </t>
  </si>
  <si>
    <t xml:space="preserve">11 - Aude </t>
  </si>
  <si>
    <t xml:space="preserve">12 - Aveyron </t>
  </si>
  <si>
    <t xml:space="preserve">13 - Bouches-du-Rhône </t>
  </si>
  <si>
    <t xml:space="preserve">14 - Calvados </t>
  </si>
  <si>
    <t xml:space="preserve">15 - Cantal </t>
  </si>
  <si>
    <t xml:space="preserve">16 - Charente </t>
  </si>
  <si>
    <t xml:space="preserve">17 - Charente-Maritime </t>
  </si>
  <si>
    <t xml:space="preserve">18 - Cher </t>
  </si>
  <si>
    <t xml:space="preserve">19 - Corrèze </t>
  </si>
  <si>
    <t xml:space="preserve">2A  - Corse-du-Sud </t>
  </si>
  <si>
    <t xml:space="preserve">2B  - Haute-Corse </t>
  </si>
  <si>
    <t xml:space="preserve">21 - Côte-d'Or </t>
  </si>
  <si>
    <t xml:space="preserve">22 - Côtes-d'Armor </t>
  </si>
  <si>
    <t xml:space="preserve">23 - Creuse </t>
  </si>
  <si>
    <t xml:space="preserve">24 - Dordogne </t>
  </si>
  <si>
    <t xml:space="preserve">25 - Doubs </t>
  </si>
  <si>
    <t xml:space="preserve">26 - Drôme </t>
  </si>
  <si>
    <t xml:space="preserve">27 - Eure </t>
  </si>
  <si>
    <t xml:space="preserve">28 - Eure-et-Loir </t>
  </si>
  <si>
    <t xml:space="preserve">29 - Finistère </t>
  </si>
  <si>
    <t xml:space="preserve">30 - Gard </t>
  </si>
  <si>
    <t xml:space="preserve">31 - Haute-Garonne </t>
  </si>
  <si>
    <t xml:space="preserve">32 - Gers </t>
  </si>
  <si>
    <t xml:space="preserve">33 - Gironde </t>
  </si>
  <si>
    <t xml:space="preserve">34 - Hérault </t>
  </si>
  <si>
    <t xml:space="preserve">35 - Ille-et-Vilaine </t>
  </si>
  <si>
    <t xml:space="preserve">36 - Indre </t>
  </si>
  <si>
    <t xml:space="preserve">37 - Indre-et-Loire </t>
  </si>
  <si>
    <t xml:space="preserve">38 - Isère </t>
  </si>
  <si>
    <t xml:space="preserve">39 - Jura </t>
  </si>
  <si>
    <t xml:space="preserve">40 - Landes </t>
  </si>
  <si>
    <t xml:space="preserve">41 - Loir-et-Cher </t>
  </si>
  <si>
    <t xml:space="preserve">42 - Loire </t>
  </si>
  <si>
    <t xml:space="preserve">43 - Haute-Loire </t>
  </si>
  <si>
    <t xml:space="preserve">44 - Loire-Atlantique </t>
  </si>
  <si>
    <t xml:space="preserve">45 - Loiret </t>
  </si>
  <si>
    <t xml:space="preserve">46 - Lot </t>
  </si>
  <si>
    <t xml:space="preserve">47 - Lot-et-Garonne </t>
  </si>
  <si>
    <t xml:space="preserve">48 - Lozère </t>
  </si>
  <si>
    <t xml:space="preserve">49 - Maine-et-Loire </t>
  </si>
  <si>
    <t xml:space="preserve">50 - Manche </t>
  </si>
  <si>
    <t xml:space="preserve">51 - Marne </t>
  </si>
  <si>
    <t xml:space="preserve">52 - Haute-Marne </t>
  </si>
  <si>
    <t xml:space="preserve">53 - Mayenne </t>
  </si>
  <si>
    <t xml:space="preserve">54 - Meurthe-et-Moselle </t>
  </si>
  <si>
    <t xml:space="preserve">55 - Meuse </t>
  </si>
  <si>
    <t xml:space="preserve">56 - Morbihan </t>
  </si>
  <si>
    <t xml:space="preserve">57 - Moselle </t>
  </si>
  <si>
    <t xml:space="preserve">58 - Nièvre </t>
  </si>
  <si>
    <t xml:space="preserve">59 - Nord </t>
  </si>
  <si>
    <t xml:space="preserve">60 - Oise </t>
  </si>
  <si>
    <t xml:space="preserve">61 - Orne </t>
  </si>
  <si>
    <t xml:space="preserve">62 - Pas-de-Calais </t>
  </si>
  <si>
    <t xml:space="preserve">63 - Puy-de-Dôme </t>
  </si>
  <si>
    <t xml:space="preserve">64 - Pyrénées-Atlantiques </t>
  </si>
  <si>
    <t xml:space="preserve">65 - Hautes-Pyrénées </t>
  </si>
  <si>
    <t xml:space="preserve">66 - Pyrénées-Orientales </t>
  </si>
  <si>
    <t xml:space="preserve">67 - Bas-Rhin </t>
  </si>
  <si>
    <t xml:space="preserve">68 - Haut-Rhin </t>
  </si>
  <si>
    <t xml:space="preserve">69 - Rhône </t>
  </si>
  <si>
    <t xml:space="preserve">70 - Haute-Saône </t>
  </si>
  <si>
    <t xml:space="preserve">71 - Saône-et-Loire </t>
  </si>
  <si>
    <t xml:space="preserve">72 - Sarthe </t>
  </si>
  <si>
    <t xml:space="preserve">73 - Savoie </t>
  </si>
  <si>
    <t xml:space="preserve">74 - Haute-Savoie </t>
  </si>
  <si>
    <t xml:space="preserve">75 - Paris </t>
  </si>
  <si>
    <t xml:space="preserve">76 - Seine-Maritime </t>
  </si>
  <si>
    <t xml:space="preserve">77 - Seine-et-Marne </t>
  </si>
  <si>
    <t xml:space="preserve">78 - Yvelines </t>
  </si>
  <si>
    <t xml:space="preserve">79 - Deux-Sèvres </t>
  </si>
  <si>
    <t xml:space="preserve">80 - Somme </t>
  </si>
  <si>
    <t xml:space="preserve">81 - Tarn </t>
  </si>
  <si>
    <t xml:space="preserve">82 - Tarn-et-Garonne </t>
  </si>
  <si>
    <t xml:space="preserve">83 - Var </t>
  </si>
  <si>
    <t xml:space="preserve">84 - Vaucluse </t>
  </si>
  <si>
    <t xml:space="preserve">85 - Vendée </t>
  </si>
  <si>
    <t xml:space="preserve">86 - Vienne </t>
  </si>
  <si>
    <t xml:space="preserve">87 - Haute-Vienne </t>
  </si>
  <si>
    <t xml:space="preserve">88 - Vosges </t>
  </si>
  <si>
    <t xml:space="preserve">89 - Yonne </t>
  </si>
  <si>
    <t xml:space="preserve">90 - Territoire de Belfort </t>
  </si>
  <si>
    <t xml:space="preserve">91 - Essonne </t>
  </si>
  <si>
    <t xml:space="preserve">92 - Hauts-de-Seine </t>
  </si>
  <si>
    <t xml:space="preserve">93 - Seine-Saint-Denis </t>
  </si>
  <si>
    <t xml:space="preserve">94 - Val-de-Marne </t>
  </si>
  <si>
    <t xml:space="preserve">95 - Val-d'Oise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</si>
  <si>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</si>
  <si>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</si>
  <si>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</si>
  <si>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</si>
  <si>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976 - Mayotte </t>
  </si>
  <si>
    <t xml:space="preserve">502 - EHPA ne percevant pas des crédits d'assurance maladie </t>
  </si>
  <si>
    <t>UCANSS</t>
  </si>
  <si>
    <t>207 - Accueil de jour autonome (AJ)</t>
  </si>
  <si>
    <t>381 - Etablissement expérimental pour personnes âgées (EEPA)</t>
  </si>
  <si>
    <t>394 - Hébergement temporaire autonome (HT)</t>
  </si>
  <si>
    <t>501 - Etablissement d'hébergement pour personnes âgées (EHPA)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</si>
</sst>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0&quot;  &quot;"/>
    <numFmt numFmtId="169" formatCode="#,##0.0"/>
    <numFmt numFmtId="170" formatCode="d/m"/>
    <numFmt numFmtId="171" formatCode="0#&quot; &quot;##&quot; &quot;##&quot; &quot;##&quot; &quot;##"/>
    <numFmt numFmtId="172" formatCode="_-* #,##0.00_ _F_-;\-* #,##0.00_ _F_-;_-* &quot;-&quot;??_ _F_-;_-@_-"/>
    <numFmt numFmtId="173" formatCode="0.0%"/>
    <numFmt numFmtId="174" formatCode="0.000"/>
    <numFmt numFmtId="175" formatCode="_-* #,##0.00\ [$€-1]_-;\-* #,##0.00\ [$€-1]_-;_-* &quot;-&quot;??\ [$€-1]_-"/>
    <numFmt numFmtId="176" formatCode="#,##0.00&quot; &quot;"/>
    <numFmt numFmtId="177" formatCode="#,##0.00\ &quot;F&quot;;[Red]\-#,##0.00\ &quot;F&quot;"/>
    <numFmt numFmtId="178" formatCode="General_)"/>
    <numFmt numFmtId="179" formatCode="#,##0.0000"/>
    <numFmt numFmtId="180" formatCode="[$-40C]dddd\ d\ mmmm\ yyyy"/>
    <numFmt numFmtId="181" formatCode="dd/mm/yy;@"/>
  </numFmts>
  <fonts count="6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Geneva"/>
      <family val="0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Geneva"/>
      <family val="0"/>
    </font>
    <font>
      <sz val="10"/>
      <color indexed="10"/>
      <name val="Geneva"/>
      <family val="0"/>
    </font>
    <font>
      <sz val="10"/>
      <name val="Dialog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463">
    <xf numFmtId="0" fontId="0" fillId="0" borderId="0" xfId="0" applyAlignment="1">
      <alignment/>
    </xf>
    <xf numFmtId="0" fontId="9" fillId="33" borderId="0" xfId="61" applyFont="1" applyFill="1" applyBorder="1" applyAlignment="1" applyProtection="1">
      <alignment/>
      <protection/>
    </xf>
    <xf numFmtId="0" fontId="9" fillId="33" borderId="10" xfId="61" applyFont="1" applyFill="1" applyBorder="1" applyAlignment="1" applyProtection="1">
      <alignment/>
      <protection/>
    </xf>
    <xf numFmtId="0" fontId="4" fillId="33" borderId="0" xfId="66" applyFont="1" applyFill="1" applyBorder="1" applyAlignment="1" applyProtection="1">
      <alignment vertical="center"/>
      <protection/>
    </xf>
    <xf numFmtId="0" fontId="6" fillId="33" borderId="0" xfId="66" applyFont="1" applyFill="1" applyBorder="1" applyAlignment="1" applyProtection="1">
      <alignment vertical="center"/>
      <protection/>
    </xf>
    <xf numFmtId="0" fontId="0" fillId="33" borderId="0" xfId="61" applyFont="1" applyFill="1" applyBorder="1" applyProtection="1">
      <alignment/>
      <protection/>
    </xf>
    <xf numFmtId="0" fontId="0" fillId="33" borderId="0" xfId="61" applyFont="1" applyFill="1" applyProtection="1">
      <alignment/>
      <protection/>
    </xf>
    <xf numFmtId="0" fontId="8" fillId="33" borderId="0" xfId="61" applyFont="1" applyFill="1" applyBorder="1" applyProtection="1">
      <alignment/>
      <protection/>
    </xf>
    <xf numFmtId="0" fontId="0" fillId="33" borderId="11" xfId="66" applyFont="1" applyFill="1" applyBorder="1" applyProtection="1">
      <alignment/>
      <protection/>
    </xf>
    <xf numFmtId="0" fontId="0" fillId="33" borderId="0" xfId="66" applyFont="1" applyFill="1" applyBorder="1" applyProtection="1">
      <alignment/>
      <protection/>
    </xf>
    <xf numFmtId="0" fontId="0" fillId="33" borderId="12" xfId="66" applyFont="1" applyFill="1" applyBorder="1" applyProtection="1">
      <alignment/>
      <protection/>
    </xf>
    <xf numFmtId="0" fontId="8" fillId="33" borderId="0" xfId="66" applyFont="1" applyFill="1" applyBorder="1" applyProtection="1">
      <alignment/>
      <protection/>
    </xf>
    <xf numFmtId="14" fontId="0" fillId="34" borderId="13" xfId="66" applyNumberFormat="1" applyFont="1" applyFill="1" applyBorder="1" applyAlignment="1" applyProtection="1">
      <alignment horizontal="center"/>
      <protection locked="0"/>
    </xf>
    <xf numFmtId="4" fontId="0" fillId="33" borderId="0" xfId="66" applyNumberFormat="1" applyFont="1" applyFill="1" applyBorder="1" applyProtection="1">
      <alignment/>
      <protection/>
    </xf>
    <xf numFmtId="2" fontId="0" fillId="33" borderId="0" xfId="66" applyNumberFormat="1" applyFont="1" applyFill="1" applyBorder="1" applyProtection="1">
      <alignment/>
      <protection/>
    </xf>
    <xf numFmtId="0" fontId="0" fillId="34" borderId="13" xfId="66" applyFont="1" applyFill="1" applyBorder="1" applyProtection="1">
      <alignment/>
      <protection locked="0"/>
    </xf>
    <xf numFmtId="0" fontId="8" fillId="35" borderId="14" xfId="66" applyFont="1" applyFill="1" applyBorder="1" applyProtection="1">
      <alignment/>
      <protection/>
    </xf>
    <xf numFmtId="0" fontId="8" fillId="35" borderId="15" xfId="66" applyFont="1" applyFill="1" applyBorder="1" applyAlignment="1" applyProtection="1">
      <alignment horizontal="center"/>
      <protection/>
    </xf>
    <xf numFmtId="0" fontId="8" fillId="35" borderId="16" xfId="66" applyFont="1" applyFill="1" applyBorder="1" applyAlignment="1" applyProtection="1">
      <alignment horizontal="center"/>
      <protection/>
    </xf>
    <xf numFmtId="0" fontId="8" fillId="35" borderId="17" xfId="66" applyFont="1" applyFill="1" applyBorder="1" applyAlignment="1" applyProtection="1">
      <alignment horizontal="center"/>
      <protection/>
    </xf>
    <xf numFmtId="0" fontId="8" fillId="33" borderId="18" xfId="66" applyFont="1" applyFill="1" applyBorder="1" applyProtection="1">
      <alignment/>
      <protection/>
    </xf>
    <xf numFmtId="0" fontId="0" fillId="34" borderId="19" xfId="66" applyFont="1" applyFill="1" applyBorder="1" applyProtection="1">
      <alignment/>
      <protection locked="0"/>
    </xf>
    <xf numFmtId="0" fontId="0" fillId="34" borderId="20" xfId="66" applyFont="1" applyFill="1" applyBorder="1" applyProtection="1">
      <alignment/>
      <protection locked="0"/>
    </xf>
    <xf numFmtId="0" fontId="0" fillId="34" borderId="21" xfId="66" applyFont="1" applyFill="1" applyBorder="1" applyProtection="1">
      <alignment/>
      <protection locked="0"/>
    </xf>
    <xf numFmtId="0" fontId="8" fillId="33" borderId="22" xfId="66" applyFont="1" applyFill="1" applyBorder="1" applyProtection="1">
      <alignment/>
      <protection/>
    </xf>
    <xf numFmtId="0" fontId="0" fillId="34" borderId="23" xfId="66" applyFont="1" applyFill="1" applyBorder="1" applyProtection="1">
      <alignment/>
      <protection locked="0"/>
    </xf>
    <xf numFmtId="0" fontId="0" fillId="34" borderId="24" xfId="66" applyFont="1" applyFill="1" applyBorder="1" applyProtection="1">
      <alignment/>
      <protection locked="0"/>
    </xf>
    <xf numFmtId="0" fontId="0" fillId="34" borderId="25" xfId="66" applyFont="1" applyFill="1" applyBorder="1" applyProtection="1">
      <alignment/>
      <protection locked="0"/>
    </xf>
    <xf numFmtId="0" fontId="0" fillId="33" borderId="26" xfId="66" applyFont="1" applyFill="1" applyBorder="1" applyProtection="1">
      <alignment/>
      <protection/>
    </xf>
    <xf numFmtId="0" fontId="8" fillId="33" borderId="27" xfId="66" applyFont="1" applyFill="1" applyBorder="1" applyProtection="1">
      <alignment/>
      <protection/>
    </xf>
    <xf numFmtId="0" fontId="0" fillId="33" borderId="27" xfId="66" applyFont="1" applyFill="1" applyBorder="1" applyProtection="1">
      <alignment/>
      <protection/>
    </xf>
    <xf numFmtId="0" fontId="0" fillId="33" borderId="28" xfId="66" applyFont="1" applyFill="1" applyBorder="1" applyProtection="1">
      <alignment/>
      <protection/>
    </xf>
    <xf numFmtId="0" fontId="8" fillId="33" borderId="29" xfId="62" applyFont="1" applyFill="1" applyBorder="1" applyAlignment="1" applyProtection="1">
      <alignment horizontal="center" vertical="center"/>
      <protection/>
    </xf>
    <xf numFmtId="3" fontId="0" fillId="33" borderId="30" xfId="62" applyNumberFormat="1" applyFont="1" applyFill="1" applyBorder="1" applyAlignment="1" applyProtection="1">
      <alignment horizontal="center" vertical="center"/>
      <protection/>
    </xf>
    <xf numFmtId="3" fontId="0" fillId="33" borderId="31" xfId="62" applyNumberFormat="1" applyFont="1" applyFill="1" applyBorder="1" applyAlignment="1" applyProtection="1">
      <alignment horizontal="center" vertical="center"/>
      <protection/>
    </xf>
    <xf numFmtId="0" fontId="8" fillId="33" borderId="32" xfId="62" applyFont="1" applyFill="1" applyBorder="1" applyAlignment="1" applyProtection="1">
      <alignment horizontal="center" vertical="center"/>
      <protection/>
    </xf>
    <xf numFmtId="3" fontId="0" fillId="33" borderId="13" xfId="62" applyNumberFormat="1" applyFont="1" applyFill="1" applyBorder="1" applyAlignment="1" applyProtection="1">
      <alignment horizontal="center" vertical="center"/>
      <protection/>
    </xf>
    <xf numFmtId="3" fontId="0" fillId="33" borderId="33" xfId="62" applyNumberFormat="1" applyFont="1" applyFill="1" applyBorder="1" applyAlignment="1" applyProtection="1">
      <alignment horizontal="center" vertical="center"/>
      <protection/>
    </xf>
    <xf numFmtId="4" fontId="0" fillId="33" borderId="13" xfId="62" applyNumberFormat="1" applyFont="1" applyFill="1" applyBorder="1" applyAlignment="1" applyProtection="1">
      <alignment horizontal="right" vertical="center"/>
      <protection/>
    </xf>
    <xf numFmtId="4" fontId="8" fillId="36" borderId="16" xfId="67" applyNumberFormat="1" applyFont="1" applyFill="1" applyBorder="1" applyAlignment="1" applyProtection="1">
      <alignment horizontal="right" vertical="center"/>
      <protection/>
    </xf>
    <xf numFmtId="0" fontId="11" fillId="35" borderId="14" xfId="66" applyFont="1" applyFill="1" applyBorder="1" applyAlignment="1" applyProtection="1">
      <alignment vertical="center"/>
      <protection/>
    </xf>
    <xf numFmtId="0" fontId="4" fillId="35" borderId="34" xfId="66" applyFont="1" applyFill="1" applyBorder="1" applyAlignment="1" applyProtection="1">
      <alignment vertical="center"/>
      <protection/>
    </xf>
    <xf numFmtId="0" fontId="4" fillId="35" borderId="35" xfId="66" applyFont="1" applyFill="1" applyBorder="1" applyAlignment="1" applyProtection="1">
      <alignment vertical="center"/>
      <protection/>
    </xf>
    <xf numFmtId="3" fontId="0" fillId="27" borderId="32" xfId="65" applyNumberFormat="1" applyFont="1" applyFill="1" applyBorder="1" applyAlignment="1" applyProtection="1">
      <alignment horizontal="right" vertical="center"/>
      <protection locked="0"/>
    </xf>
    <xf numFmtId="3" fontId="0" fillId="27" borderId="13" xfId="65" applyNumberFormat="1" applyFont="1" applyFill="1" applyBorder="1" applyAlignment="1" applyProtection="1">
      <alignment horizontal="right" vertical="center"/>
      <protection locked="0"/>
    </xf>
    <xf numFmtId="3" fontId="0" fillId="27" borderId="33" xfId="65" applyNumberFormat="1" applyFont="1" applyFill="1" applyBorder="1" applyAlignment="1" applyProtection="1">
      <alignment horizontal="right" vertical="center"/>
      <protection locked="0"/>
    </xf>
    <xf numFmtId="3" fontId="0" fillId="27" borderId="36" xfId="65" applyNumberFormat="1" applyFont="1" applyFill="1" applyBorder="1" applyAlignment="1" applyProtection="1">
      <alignment horizontal="right" vertical="center"/>
      <protection locked="0"/>
    </xf>
    <xf numFmtId="3" fontId="0" fillId="27" borderId="37" xfId="65" applyNumberFormat="1" applyFont="1" applyFill="1" applyBorder="1" applyAlignment="1" applyProtection="1">
      <alignment horizontal="right" vertical="center"/>
      <protection locked="0"/>
    </xf>
    <xf numFmtId="3" fontId="0" fillId="27" borderId="38" xfId="65" applyNumberFormat="1" applyFont="1" applyFill="1" applyBorder="1" applyAlignment="1" applyProtection="1">
      <alignment horizontal="right" vertical="center"/>
      <protection locked="0"/>
    </xf>
    <xf numFmtId="3" fontId="0" fillId="27" borderId="39" xfId="65" applyNumberFormat="1" applyFont="1" applyFill="1" applyBorder="1" applyAlignment="1" applyProtection="1">
      <alignment horizontal="right" vertical="center"/>
      <protection locked="0"/>
    </xf>
    <xf numFmtId="3" fontId="0" fillId="27" borderId="40" xfId="65" applyNumberFormat="1" applyFont="1" applyFill="1" applyBorder="1" applyAlignment="1" applyProtection="1">
      <alignment horizontal="right" vertical="center"/>
      <protection locked="0"/>
    </xf>
    <xf numFmtId="3" fontId="0" fillId="27" borderId="41" xfId="65" applyNumberFormat="1" applyFont="1" applyFill="1" applyBorder="1" applyAlignment="1" applyProtection="1">
      <alignment horizontal="right" vertical="center"/>
      <protection locked="0"/>
    </xf>
    <xf numFmtId="3" fontId="0" fillId="27" borderId="24" xfId="65" applyNumberFormat="1" applyFont="1" applyFill="1" applyBorder="1" applyAlignment="1" applyProtection="1">
      <alignment horizontal="right" vertical="center"/>
      <protection locked="0"/>
    </xf>
    <xf numFmtId="3" fontId="0" fillId="27" borderId="25" xfId="65" applyNumberFormat="1" applyFont="1" applyFill="1" applyBorder="1" applyAlignment="1" applyProtection="1">
      <alignment horizontal="right" vertical="center"/>
      <protection locked="0"/>
    </xf>
    <xf numFmtId="3" fontId="0" fillId="35" borderId="42" xfId="62" applyNumberFormat="1" applyFont="1" applyFill="1" applyBorder="1" applyAlignment="1" applyProtection="1">
      <alignment horizontal="right" vertical="center"/>
      <protection/>
    </xf>
    <xf numFmtId="3" fontId="0" fillId="35" borderId="43" xfId="62" applyNumberFormat="1" applyFont="1" applyFill="1" applyBorder="1" applyAlignment="1" applyProtection="1">
      <alignment horizontal="right" vertical="center"/>
      <protection/>
    </xf>
    <xf numFmtId="3" fontId="0" fillId="35" borderId="44" xfId="62" applyNumberFormat="1" applyFont="1" applyFill="1" applyBorder="1" applyAlignment="1" applyProtection="1">
      <alignment horizontal="right" vertical="center"/>
      <protection/>
    </xf>
    <xf numFmtId="3" fontId="0" fillId="35" borderId="45" xfId="62" applyNumberFormat="1" applyFont="1" applyFill="1" applyBorder="1" applyAlignment="1" applyProtection="1">
      <alignment horizontal="right" vertical="center"/>
      <protection/>
    </xf>
    <xf numFmtId="3" fontId="0" fillId="33" borderId="46" xfId="62" applyNumberFormat="1" applyFont="1" applyFill="1" applyBorder="1" applyAlignment="1" applyProtection="1">
      <alignment horizontal="right" vertical="center"/>
      <protection/>
    </xf>
    <xf numFmtId="3" fontId="0" fillId="33" borderId="47" xfId="62" applyNumberFormat="1" applyFont="1" applyFill="1" applyBorder="1" applyAlignment="1" applyProtection="1">
      <alignment horizontal="right" vertical="center"/>
      <protection/>
    </xf>
    <xf numFmtId="4" fontId="0" fillId="33" borderId="30" xfId="62" applyNumberFormat="1" applyFont="1" applyFill="1" applyBorder="1" applyAlignment="1" applyProtection="1">
      <alignment horizontal="right" vertical="center"/>
      <protection/>
    </xf>
    <xf numFmtId="4" fontId="0" fillId="33" borderId="24" xfId="62" applyNumberFormat="1" applyFont="1" applyFill="1" applyBorder="1" applyAlignment="1" applyProtection="1">
      <alignment horizontal="right" vertical="center"/>
      <protection/>
    </xf>
    <xf numFmtId="4" fontId="0" fillId="37" borderId="30" xfId="62" applyNumberFormat="1" applyFont="1" applyFill="1" applyBorder="1" applyAlignment="1" applyProtection="1">
      <alignment horizontal="right" vertical="center" wrapText="1"/>
      <protection/>
    </xf>
    <xf numFmtId="4" fontId="0" fillId="37" borderId="13" xfId="62" applyNumberFormat="1" applyFont="1" applyFill="1" applyBorder="1" applyAlignment="1" applyProtection="1">
      <alignment horizontal="right" vertical="center"/>
      <protection/>
    </xf>
    <xf numFmtId="4" fontId="0" fillId="37" borderId="13" xfId="62" applyNumberFormat="1" applyFont="1" applyFill="1" applyBorder="1" applyAlignment="1" applyProtection="1">
      <alignment horizontal="right" vertical="center" wrapText="1"/>
      <protection/>
    </xf>
    <xf numFmtId="4" fontId="0" fillId="37" borderId="24" xfId="62" applyNumberFormat="1" applyFont="1" applyFill="1" applyBorder="1" applyAlignment="1" applyProtection="1">
      <alignment horizontal="right" vertical="center"/>
      <protection/>
    </xf>
    <xf numFmtId="4" fontId="0" fillId="33" borderId="30" xfId="62" applyNumberFormat="1" applyFont="1" applyFill="1" applyBorder="1" applyAlignment="1" applyProtection="1">
      <alignment horizontal="right" vertical="center" wrapText="1"/>
      <protection/>
    </xf>
    <xf numFmtId="4" fontId="0" fillId="33" borderId="13" xfId="6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60" applyProtection="1">
      <alignment/>
      <protection/>
    </xf>
    <xf numFmtId="0" fontId="0" fillId="0" borderId="0" xfId="68" applyProtection="1">
      <alignment/>
      <protection/>
    </xf>
    <xf numFmtId="0" fontId="5" fillId="35" borderId="14" xfId="69" applyNumberFormat="1" applyFont="1" applyFill="1" applyBorder="1" applyProtection="1">
      <alignment/>
      <protection/>
    </xf>
    <xf numFmtId="0" fontId="5" fillId="35" borderId="34" xfId="69" applyNumberFormat="1" applyFont="1" applyFill="1" applyBorder="1" applyProtection="1">
      <alignment/>
      <protection/>
    </xf>
    <xf numFmtId="0" fontId="5" fillId="35" borderId="35" xfId="69" applyNumberFormat="1" applyFont="1" applyFill="1" applyBorder="1" applyProtection="1">
      <alignment/>
      <protection/>
    </xf>
    <xf numFmtId="0" fontId="3" fillId="0" borderId="0" xfId="69" applyNumberFormat="1" applyProtection="1">
      <alignment/>
      <protection/>
    </xf>
    <xf numFmtId="0" fontId="3" fillId="0" borderId="0" xfId="69" applyProtection="1">
      <alignment/>
      <protection/>
    </xf>
    <xf numFmtId="0" fontId="3" fillId="0" borderId="0" xfId="69" applyNumberFormat="1" applyProtection="1" quotePrefix="1">
      <alignment/>
      <protection/>
    </xf>
    <xf numFmtId="0" fontId="3" fillId="0" borderId="0" xfId="69" applyNumberFormat="1" applyFill="1" applyProtection="1">
      <alignment/>
      <protection/>
    </xf>
    <xf numFmtId="0" fontId="3" fillId="0" borderId="0" xfId="60" applyNumberFormat="1" applyProtection="1">
      <alignment/>
      <protection/>
    </xf>
    <xf numFmtId="0" fontId="13" fillId="38" borderId="48" xfId="60" applyFont="1" applyFill="1" applyBorder="1" applyProtection="1">
      <alignment/>
      <protection/>
    </xf>
    <xf numFmtId="0" fontId="3" fillId="0" borderId="0" xfId="60" applyFill="1" applyProtection="1">
      <alignment/>
      <protection/>
    </xf>
    <xf numFmtId="0" fontId="13" fillId="0" borderId="0" xfId="60" applyFont="1" applyFill="1" applyBorder="1" applyProtection="1">
      <alignment/>
      <protection/>
    </xf>
    <xf numFmtId="0" fontId="3" fillId="0" borderId="0" xfId="60" applyNumberFormat="1" applyFill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60" applyFill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60" applyFont="1" applyAlignment="1" applyProtection="1">
      <alignment horizontal="left"/>
      <protection/>
    </xf>
    <xf numFmtId="0" fontId="13" fillId="0" borderId="0" xfId="60" applyFo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 vertical="center"/>
      <protection/>
    </xf>
    <xf numFmtId="0" fontId="0" fillId="33" borderId="50" xfId="0" applyFont="1" applyFill="1" applyBorder="1" applyAlignment="1" applyProtection="1">
      <alignment/>
      <protection/>
    </xf>
    <xf numFmtId="0" fontId="0" fillId="33" borderId="50" xfId="61" applyFont="1" applyFill="1" applyBorder="1" applyAlignment="1" applyProtection="1">
      <alignment horizontal="center" vertical="center"/>
      <protection/>
    </xf>
    <xf numFmtId="0" fontId="7" fillId="33" borderId="50" xfId="61" applyFont="1" applyFill="1" applyBorder="1" applyAlignment="1" applyProtection="1">
      <alignment horizontal="center" vertical="center"/>
      <protection/>
    </xf>
    <xf numFmtId="0" fontId="7" fillId="33" borderId="50" xfId="61" applyFont="1" applyFill="1" applyBorder="1" applyAlignment="1" applyProtection="1">
      <alignment horizontal="center" vertical="center" wrapText="1"/>
      <protection/>
    </xf>
    <xf numFmtId="0" fontId="0" fillId="33" borderId="50" xfId="61" applyFont="1" applyFill="1" applyBorder="1" applyAlignment="1" applyProtection="1">
      <alignment horizontal="center" vertical="center" wrapText="1"/>
      <protection/>
    </xf>
    <xf numFmtId="0" fontId="0" fillId="33" borderId="51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Border="1" applyAlignment="1" applyProtection="1">
      <alignment horizontal="center" vertical="center" wrapText="1"/>
      <protection/>
    </xf>
    <xf numFmtId="0" fontId="7" fillId="33" borderId="0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7" fillId="33" borderId="52" xfId="64" applyFont="1" applyFill="1" applyBorder="1" applyAlignment="1" applyProtection="1">
      <alignment horizontal="left" vertical="center" wrapText="1"/>
      <protection/>
    </xf>
    <xf numFmtId="4" fontId="0" fillId="33" borderId="0" xfId="61" applyNumberFormat="1" applyFont="1" applyFill="1" applyBorder="1" applyAlignment="1" applyProtection="1">
      <alignment horizontal="right"/>
      <protection/>
    </xf>
    <xf numFmtId="4" fontId="0" fillId="33" borderId="53" xfId="61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65" applyFont="1" applyFill="1" applyBorder="1" applyAlignment="1" applyProtection="1">
      <alignment horizontal="center" vertical="center"/>
      <protection/>
    </xf>
    <xf numFmtId="170" fontId="8" fillId="33" borderId="0" xfId="65" applyNumberFormat="1" applyFont="1" applyFill="1" applyBorder="1" applyAlignment="1" applyProtection="1">
      <alignment horizontal="center" vertical="center" wrapText="1"/>
      <protection/>
    </xf>
    <xf numFmtId="4" fontId="8" fillId="33" borderId="0" xfId="61" applyNumberFormat="1" applyFont="1" applyFill="1" applyBorder="1" applyAlignment="1" applyProtection="1">
      <alignment horizontal="center" vertical="center"/>
      <protection/>
    </xf>
    <xf numFmtId="0" fontId="0" fillId="33" borderId="54" xfId="65" applyFont="1" applyFill="1" applyBorder="1" applyAlignment="1" applyProtection="1">
      <alignment horizontal="center"/>
      <protection/>
    </xf>
    <xf numFmtId="0" fontId="0" fillId="33" borderId="54" xfId="65" applyFont="1" applyFill="1" applyBorder="1" applyProtection="1">
      <alignment/>
      <protection/>
    </xf>
    <xf numFmtId="10" fontId="0" fillId="35" borderId="55" xfId="61" applyNumberFormat="1" applyFont="1" applyFill="1" applyBorder="1" applyAlignment="1" applyProtection="1">
      <alignment horizontal="right"/>
      <protection/>
    </xf>
    <xf numFmtId="0" fontId="0" fillId="33" borderId="56" xfId="65" applyFont="1" applyFill="1" applyBorder="1" applyAlignment="1" applyProtection="1">
      <alignment horizontal="center"/>
      <protection/>
    </xf>
    <xf numFmtId="0" fontId="0" fillId="33" borderId="56" xfId="65" applyFont="1" applyFill="1" applyBorder="1" applyProtection="1">
      <alignment/>
      <protection/>
    </xf>
    <xf numFmtId="10" fontId="0" fillId="35" borderId="56" xfId="61" applyNumberFormat="1" applyFont="1" applyFill="1" applyBorder="1" applyAlignment="1" applyProtection="1">
      <alignment horizontal="right"/>
      <protection/>
    </xf>
    <xf numFmtId="0" fontId="0" fillId="33" borderId="57" xfId="65" applyFont="1" applyFill="1" applyBorder="1" applyAlignment="1" applyProtection="1">
      <alignment horizontal="center"/>
      <protection/>
    </xf>
    <xf numFmtId="0" fontId="0" fillId="33" borderId="57" xfId="65" applyFont="1" applyFill="1" applyBorder="1" applyProtection="1">
      <alignment/>
      <protection/>
    </xf>
    <xf numFmtId="10" fontId="0" fillId="35" borderId="57" xfId="61" applyNumberFormat="1" applyFont="1" applyFill="1" applyBorder="1" applyAlignment="1" applyProtection="1">
      <alignment horizontal="right"/>
      <protection/>
    </xf>
    <xf numFmtId="3" fontId="0" fillId="35" borderId="15" xfId="65" applyNumberFormat="1" applyFont="1" applyFill="1" applyBorder="1" applyAlignment="1" applyProtection="1">
      <alignment horizontal="right" vertical="center"/>
      <protection/>
    </xf>
    <xf numFmtId="10" fontId="8" fillId="35" borderId="48" xfId="61" applyNumberFormat="1" applyFont="1" applyFill="1" applyBorder="1" applyAlignment="1" applyProtection="1">
      <alignment horizontal="right"/>
      <protection/>
    </xf>
    <xf numFmtId="0" fontId="0" fillId="33" borderId="58" xfId="65" applyFont="1" applyFill="1" applyBorder="1" applyAlignment="1" applyProtection="1">
      <alignment horizontal="center"/>
      <protection/>
    </xf>
    <xf numFmtId="0" fontId="0" fillId="33" borderId="58" xfId="65" applyFont="1" applyFill="1" applyBorder="1" applyProtection="1">
      <alignment/>
      <protection/>
    </xf>
    <xf numFmtId="10" fontId="0" fillId="35" borderId="58" xfId="61" applyNumberFormat="1" applyFont="1" applyFill="1" applyBorder="1" applyAlignment="1" applyProtection="1">
      <alignment horizontal="right"/>
      <protection/>
    </xf>
    <xf numFmtId="0" fontId="7" fillId="33" borderId="52" xfId="64" applyFont="1" applyFill="1" applyBorder="1" applyAlignment="1" applyProtection="1">
      <alignment horizontal="left" wrapText="1"/>
      <protection/>
    </xf>
    <xf numFmtId="3" fontId="8" fillId="35" borderId="15" xfId="65" applyNumberFormat="1" applyFont="1" applyFill="1" applyBorder="1" applyAlignment="1" applyProtection="1">
      <alignment horizontal="right" vertical="center"/>
      <protection/>
    </xf>
    <xf numFmtId="3" fontId="8" fillId="35" borderId="16" xfId="65" applyNumberFormat="1" applyFont="1" applyFill="1" applyBorder="1" applyAlignment="1" applyProtection="1">
      <alignment horizontal="right" vertical="center"/>
      <protection/>
    </xf>
    <xf numFmtId="0" fontId="7" fillId="33" borderId="59" xfId="64" applyFont="1" applyFill="1" applyBorder="1" applyAlignment="1" applyProtection="1">
      <alignment horizontal="left" vertical="center"/>
      <protection/>
    </xf>
    <xf numFmtId="0" fontId="0" fillId="33" borderId="60" xfId="0" applyFont="1" applyFill="1" applyBorder="1" applyAlignment="1" applyProtection="1">
      <alignment/>
      <protection/>
    </xf>
    <xf numFmtId="0" fontId="0" fillId="33" borderId="60" xfId="65" applyFont="1" applyFill="1" applyBorder="1" applyProtection="1">
      <alignment/>
      <protection/>
    </xf>
    <xf numFmtId="4" fontId="0" fillId="33" borderId="60" xfId="61" applyNumberFormat="1" applyFont="1" applyFill="1" applyBorder="1" applyAlignment="1" applyProtection="1">
      <alignment horizontal="right"/>
      <protection/>
    </xf>
    <xf numFmtId="4" fontId="0" fillId="33" borderId="61" xfId="61" applyNumberFormat="1" applyFont="1" applyFill="1" applyBorder="1" applyAlignment="1" applyProtection="1">
      <alignment horizontal="right"/>
      <protection/>
    </xf>
    <xf numFmtId="0" fontId="7" fillId="33" borderId="0" xfId="64" applyFont="1" applyFill="1" applyBorder="1" applyAlignment="1" applyProtection="1">
      <alignment horizontal="left" vertical="center"/>
      <protection/>
    </xf>
    <xf numFmtId="0" fontId="0" fillId="33" borderId="0" xfId="65" applyFont="1" applyFill="1" applyBorder="1" applyProtection="1">
      <alignment/>
      <protection/>
    </xf>
    <xf numFmtId="0" fontId="0" fillId="33" borderId="52" xfId="61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52" xfId="64" applyFont="1" applyFill="1" applyBorder="1" applyAlignment="1" applyProtection="1">
      <alignment horizontal="left" vertical="center"/>
      <protection/>
    </xf>
    <xf numFmtId="4" fontId="7" fillId="33" borderId="53" xfId="64" applyNumberFormat="1" applyFont="1" applyFill="1" applyBorder="1" applyAlignment="1" applyProtection="1">
      <alignment horizontal="right"/>
      <protection/>
    </xf>
    <xf numFmtId="4" fontId="7" fillId="33" borderId="0" xfId="64" applyNumberFormat="1" applyFont="1" applyFill="1" applyBorder="1" applyAlignment="1" applyProtection="1">
      <alignment horizontal="right"/>
      <protection/>
    </xf>
    <xf numFmtId="0" fontId="0" fillId="33" borderId="0" xfId="65" applyFont="1" applyFill="1" applyBorder="1" applyAlignment="1" applyProtection="1">
      <alignment vertical="center"/>
      <protection/>
    </xf>
    <xf numFmtId="170" fontId="8" fillId="35" borderId="29" xfId="65" applyNumberFormat="1" applyFont="1" applyFill="1" applyBorder="1" applyAlignment="1" applyProtection="1">
      <alignment horizontal="left" vertical="center" wrapText="1"/>
      <protection/>
    </xf>
    <xf numFmtId="3" fontId="8" fillId="35" borderId="23" xfId="65" applyNumberFormat="1" applyFont="1" applyFill="1" applyBorder="1" applyAlignment="1" applyProtection="1">
      <alignment horizontal="left" vertical="center"/>
      <protection/>
    </xf>
    <xf numFmtId="0" fontId="7" fillId="33" borderId="60" xfId="64" applyFont="1" applyFill="1" applyBorder="1" applyAlignment="1" applyProtection="1">
      <alignment horizontal="left" vertical="center"/>
      <protection/>
    </xf>
    <xf numFmtId="4" fontId="7" fillId="33" borderId="60" xfId="64" applyNumberFormat="1" applyFont="1" applyFill="1" applyBorder="1" applyAlignment="1" applyProtection="1">
      <alignment horizontal="right"/>
      <protection/>
    </xf>
    <xf numFmtId="4" fontId="7" fillId="33" borderId="61" xfId="64" applyNumberFormat="1" applyFont="1" applyFill="1" applyBorder="1" applyAlignment="1" applyProtection="1">
      <alignment horizontal="right"/>
      <protection/>
    </xf>
    <xf numFmtId="4" fontId="7" fillId="33" borderId="0" xfId="64" applyNumberFormat="1" applyFont="1" applyFill="1" applyBorder="1" applyAlignment="1" applyProtection="1">
      <alignment horizontal="right" vertical="center"/>
      <protection/>
    </xf>
    <xf numFmtId="0" fontId="7" fillId="33" borderId="0" xfId="64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/>
      <protection/>
    </xf>
    <xf numFmtId="4" fontId="16" fillId="33" borderId="0" xfId="64" applyNumberFormat="1" applyFont="1" applyFill="1" applyBorder="1" applyAlignment="1" applyProtection="1">
      <alignment horizontal="right" vertical="center"/>
      <protection/>
    </xf>
    <xf numFmtId="4" fontId="16" fillId="33" borderId="0" xfId="64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lef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2" fontId="16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53" xfId="61" applyFont="1" applyFill="1" applyBorder="1" applyProtection="1">
      <alignment/>
      <protection/>
    </xf>
    <xf numFmtId="0" fontId="19" fillId="35" borderId="16" xfId="67" applyFont="1" applyFill="1" applyBorder="1" applyAlignment="1" applyProtection="1">
      <alignment horizontal="center" vertical="center" wrapText="1"/>
      <protection/>
    </xf>
    <xf numFmtId="0" fontId="19" fillId="35" borderId="17" xfId="67" applyFont="1" applyFill="1" applyBorder="1" applyAlignment="1" applyProtection="1">
      <alignment horizontal="center" vertical="center" wrapText="1"/>
      <protection/>
    </xf>
    <xf numFmtId="0" fontId="0" fillId="33" borderId="0" xfId="67" applyFont="1" applyFill="1" applyBorder="1" applyAlignment="1" applyProtection="1">
      <alignment horizontal="center" vertical="center" wrapText="1"/>
      <protection/>
    </xf>
    <xf numFmtId="0" fontId="0" fillId="33" borderId="0" xfId="67" applyFont="1" applyFill="1" applyBorder="1" applyAlignment="1" applyProtection="1" quotePrefix="1">
      <alignment horizontal="center" vertical="center" wrapText="1"/>
      <protection/>
    </xf>
    <xf numFmtId="0" fontId="0" fillId="35" borderId="15" xfId="61" applyFont="1" applyFill="1" applyBorder="1" applyAlignment="1" applyProtection="1">
      <alignment horizontal="center"/>
      <protection/>
    </xf>
    <xf numFmtId="0" fontId="0" fillId="35" borderId="16" xfId="61" applyFont="1" applyFill="1" applyBorder="1" applyAlignment="1" applyProtection="1">
      <alignment horizontal="center"/>
      <protection/>
    </xf>
    <xf numFmtId="0" fontId="0" fillId="35" borderId="17" xfId="61" applyFont="1" applyFill="1" applyBorder="1" applyAlignment="1" applyProtection="1">
      <alignment horizontal="center"/>
      <protection/>
    </xf>
    <xf numFmtId="0" fontId="0" fillId="33" borderId="31" xfId="67" applyFont="1" applyFill="1" applyBorder="1" applyAlignment="1" applyProtection="1">
      <alignment horizontal="center" vertical="center" wrapText="1"/>
      <protection/>
    </xf>
    <xf numFmtId="3" fontId="0" fillId="35" borderId="29" xfId="67" applyNumberFormat="1" applyFont="1" applyFill="1" applyBorder="1" applyAlignment="1" applyProtection="1">
      <alignment horizontal="right" vertical="center"/>
      <protection/>
    </xf>
    <xf numFmtId="10" fontId="0" fillId="35" borderId="30" xfId="67" applyNumberFormat="1" applyFont="1" applyFill="1" applyBorder="1" applyAlignment="1" applyProtection="1">
      <alignment horizontal="right" vertical="center"/>
      <protection/>
    </xf>
    <xf numFmtId="0" fontId="0" fillId="33" borderId="62" xfId="67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 applyProtection="1">
      <alignment/>
      <protection/>
    </xf>
    <xf numFmtId="0" fontId="0" fillId="33" borderId="33" xfId="67" applyFont="1" applyFill="1" applyBorder="1" applyAlignment="1" applyProtection="1">
      <alignment horizontal="center" vertical="center" wrapText="1"/>
      <protection/>
    </xf>
    <xf numFmtId="3" fontId="0" fillId="35" borderId="32" xfId="67" applyNumberFormat="1" applyFont="1" applyFill="1" applyBorder="1" applyAlignment="1" applyProtection="1">
      <alignment horizontal="right" vertical="center"/>
      <protection/>
    </xf>
    <xf numFmtId="10" fontId="0" fillId="35" borderId="13" xfId="67" applyNumberFormat="1" applyFont="1" applyFill="1" applyBorder="1" applyAlignment="1" applyProtection="1">
      <alignment horizontal="right" vertical="center"/>
      <protection/>
    </xf>
    <xf numFmtId="0" fontId="0" fillId="33" borderId="63" xfId="67" applyFont="1" applyFill="1" applyBorder="1" applyAlignment="1" applyProtection="1">
      <alignment horizontal="center" vertical="center" wrapText="1"/>
      <protection/>
    </xf>
    <xf numFmtId="0" fontId="0" fillId="33" borderId="38" xfId="67" applyFont="1" applyFill="1" applyBorder="1" applyAlignment="1" applyProtection="1">
      <alignment horizontal="center" vertical="center" wrapText="1"/>
      <protection/>
    </xf>
    <xf numFmtId="3" fontId="0" fillId="35" borderId="36" xfId="67" applyNumberFormat="1" applyFont="1" applyFill="1" applyBorder="1" applyAlignment="1" applyProtection="1">
      <alignment horizontal="right" vertical="center"/>
      <protection/>
    </xf>
    <xf numFmtId="10" fontId="0" fillId="35" borderId="37" xfId="67" applyNumberFormat="1" applyFont="1" applyFill="1" applyBorder="1" applyAlignment="1" applyProtection="1">
      <alignment horizontal="right" vertical="center"/>
      <protection/>
    </xf>
    <xf numFmtId="3" fontId="8" fillId="35" borderId="15" xfId="67" applyNumberFormat="1" applyFont="1" applyFill="1" applyBorder="1" applyAlignment="1" applyProtection="1">
      <alignment horizontal="right" vertical="center"/>
      <protection/>
    </xf>
    <xf numFmtId="0" fontId="8" fillId="33" borderId="16" xfId="67" applyFont="1" applyFill="1" applyBorder="1" applyAlignment="1" applyProtection="1">
      <alignment horizontal="right" vertical="center"/>
      <protection/>
    </xf>
    <xf numFmtId="0" fontId="8" fillId="33" borderId="35" xfId="67" applyFont="1" applyFill="1" applyBorder="1" applyAlignment="1" applyProtection="1">
      <alignment horizontal="center" vertical="center" wrapText="1"/>
      <protection/>
    </xf>
    <xf numFmtId="0" fontId="0" fillId="33" borderId="59" xfId="61" applyFont="1" applyFill="1" applyBorder="1" applyProtection="1">
      <alignment/>
      <protection/>
    </xf>
    <xf numFmtId="0" fontId="0" fillId="33" borderId="60" xfId="61" applyFont="1" applyFill="1" applyBorder="1" applyProtection="1">
      <alignment/>
      <protection/>
    </xf>
    <xf numFmtId="0" fontId="0" fillId="33" borderId="61" xfId="61" applyFont="1" applyFill="1" applyBorder="1" applyProtection="1">
      <alignment/>
      <protection/>
    </xf>
    <xf numFmtId="0" fontId="4" fillId="33" borderId="49" xfId="61" applyFont="1" applyFill="1" applyBorder="1" applyProtection="1">
      <alignment/>
      <protection/>
    </xf>
    <xf numFmtId="0" fontId="4" fillId="33" borderId="50" xfId="61" applyFont="1" applyFill="1" applyBorder="1" applyAlignment="1" applyProtection="1">
      <alignment horizontal="left" vertical="center"/>
      <protection/>
    </xf>
    <xf numFmtId="0" fontId="0" fillId="33" borderId="50" xfId="61" applyFont="1" applyFill="1" applyBorder="1" applyProtection="1">
      <alignment/>
      <protection/>
    </xf>
    <xf numFmtId="0" fontId="7" fillId="35" borderId="23" xfId="61" applyFont="1" applyFill="1" applyBorder="1" applyAlignment="1" applyProtection="1">
      <alignment horizontal="center" vertical="center"/>
      <protection/>
    </xf>
    <xf numFmtId="0" fontId="7" fillId="35" borderId="25" xfId="61" applyFont="1" applyFill="1" applyBorder="1" applyAlignment="1" applyProtection="1">
      <alignment horizontal="center" vertical="center"/>
      <protection/>
    </xf>
    <xf numFmtId="0" fontId="0" fillId="35" borderId="23" xfId="61" applyFont="1" applyFill="1" applyBorder="1" applyAlignment="1" applyProtection="1">
      <alignment horizontal="center" vertical="center" wrapText="1"/>
      <protection/>
    </xf>
    <xf numFmtId="0" fontId="0" fillId="35" borderId="24" xfId="61" applyFont="1" applyFill="1" applyBorder="1" applyAlignment="1" applyProtection="1">
      <alignment horizontal="center" vertical="center"/>
      <protection/>
    </xf>
    <xf numFmtId="0" fontId="0" fillId="35" borderId="25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Border="1" applyAlignment="1" applyProtection="1">
      <alignment vertical="center"/>
      <protection/>
    </xf>
    <xf numFmtId="0" fontId="0" fillId="33" borderId="52" xfId="61" applyFont="1" applyFill="1" applyBorder="1" applyAlignment="1" applyProtection="1">
      <alignment vertical="center"/>
      <protection/>
    </xf>
    <xf numFmtId="0" fontId="19" fillId="33" borderId="19" xfId="64" applyFont="1" applyFill="1" applyBorder="1" applyAlignment="1" applyProtection="1">
      <alignment horizontal="left" vertical="center" wrapText="1"/>
      <protection/>
    </xf>
    <xf numFmtId="0" fontId="19" fillId="33" borderId="21" xfId="64" applyFont="1" applyFill="1" applyBorder="1" applyAlignment="1" applyProtection="1">
      <alignment horizontal="left" vertical="center"/>
      <protection/>
    </xf>
    <xf numFmtId="0" fontId="19" fillId="33" borderId="64" xfId="64" applyFont="1" applyFill="1" applyBorder="1" applyAlignment="1" applyProtection="1">
      <alignment horizontal="left" vertical="center" wrapText="1"/>
      <protection/>
    </xf>
    <xf numFmtId="4" fontId="0" fillId="37" borderId="19" xfId="61" applyNumberFormat="1" applyFont="1" applyFill="1" applyBorder="1" applyAlignment="1" applyProtection="1">
      <alignment horizontal="right" vertical="center"/>
      <protection/>
    </xf>
    <xf numFmtId="4" fontId="0" fillId="37" borderId="20" xfId="61" applyNumberFormat="1" applyFont="1" applyFill="1" applyBorder="1" applyAlignment="1" applyProtection="1">
      <alignment horizontal="right" vertical="center"/>
      <protection/>
    </xf>
    <xf numFmtId="4" fontId="0" fillId="37" borderId="43" xfId="0" applyNumberFormat="1" applyFont="1" applyFill="1" applyBorder="1" applyAlignment="1" applyProtection="1">
      <alignment horizontal="right" vertical="center"/>
      <protection/>
    </xf>
    <xf numFmtId="4" fontId="0" fillId="33" borderId="19" xfId="61" applyNumberFormat="1" applyFont="1" applyFill="1" applyBorder="1" applyAlignment="1" applyProtection="1">
      <alignment horizontal="right" vertical="center"/>
      <protection/>
    </xf>
    <xf numFmtId="4" fontId="0" fillId="33" borderId="20" xfId="61" applyNumberFormat="1" applyFont="1" applyFill="1" applyBorder="1" applyAlignment="1" applyProtection="1">
      <alignment horizontal="right" vertical="center"/>
      <protection/>
    </xf>
    <xf numFmtId="4" fontId="0" fillId="33" borderId="43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4" fontId="0" fillId="33" borderId="21" xfId="0" applyNumberFormat="1" applyFont="1" applyFill="1" applyBorder="1" applyAlignment="1" applyProtection="1">
      <alignment horizontal="right" vertical="center"/>
      <protection/>
    </xf>
    <xf numFmtId="4" fontId="0" fillId="37" borderId="21" xfId="0" applyNumberFormat="1" applyFont="1" applyFill="1" applyBorder="1" applyAlignment="1" applyProtection="1">
      <alignment horizontal="right" vertical="center"/>
      <protection/>
    </xf>
    <xf numFmtId="4" fontId="0" fillId="37" borderId="32" xfId="61" applyNumberFormat="1" applyFont="1" applyFill="1" applyBorder="1" applyAlignment="1" applyProtection="1">
      <alignment horizontal="right" vertical="center"/>
      <protection/>
    </xf>
    <xf numFmtId="4" fontId="0" fillId="37" borderId="13" xfId="61" applyNumberFormat="1" applyFont="1" applyFill="1" applyBorder="1" applyAlignment="1" applyProtection="1">
      <alignment horizontal="right" vertical="center"/>
      <protection/>
    </xf>
    <xf numFmtId="4" fontId="0" fillId="37" borderId="45" xfId="0" applyNumberFormat="1" applyFont="1" applyFill="1" applyBorder="1" applyAlignment="1" applyProtection="1">
      <alignment horizontal="right" vertical="center"/>
      <protection/>
    </xf>
    <xf numFmtId="0" fontId="19" fillId="33" borderId="32" xfId="64" applyFont="1" applyFill="1" applyBorder="1" applyAlignment="1" applyProtection="1">
      <alignment horizontal="left" vertical="center" wrapText="1"/>
      <protection/>
    </xf>
    <xf numFmtId="0" fontId="19" fillId="33" borderId="45" xfId="64" applyFont="1" applyFill="1" applyBorder="1" applyAlignment="1" applyProtection="1">
      <alignment horizontal="left" vertical="center"/>
      <protection/>
    </xf>
    <xf numFmtId="0" fontId="19" fillId="33" borderId="56" xfId="64" applyFont="1" applyFill="1" applyBorder="1" applyAlignment="1" applyProtection="1">
      <alignment horizontal="left" vertical="center" wrapText="1"/>
      <protection/>
    </xf>
    <xf numFmtId="4" fontId="0" fillId="33" borderId="32" xfId="61" applyNumberFormat="1" applyFont="1" applyFill="1" applyBorder="1" applyAlignment="1" applyProtection="1">
      <alignment horizontal="right" vertical="center"/>
      <protection/>
    </xf>
    <xf numFmtId="4" fontId="0" fillId="33" borderId="13" xfId="61" applyNumberFormat="1" applyFont="1" applyFill="1" applyBorder="1" applyAlignment="1" applyProtection="1">
      <alignment horizontal="right" vertical="center"/>
      <protection/>
    </xf>
    <xf numFmtId="4" fontId="0" fillId="33" borderId="45" xfId="0" applyNumberFormat="1" applyFont="1" applyFill="1" applyBorder="1" applyAlignment="1" applyProtection="1">
      <alignment horizontal="right" vertical="center"/>
      <protection/>
    </xf>
    <xf numFmtId="0" fontId="19" fillId="33" borderId="56" xfId="64" applyFont="1" applyFill="1" applyBorder="1" applyAlignment="1" applyProtection="1">
      <alignment vertical="center" wrapText="1"/>
      <protection/>
    </xf>
    <xf numFmtId="0" fontId="19" fillId="33" borderId="32" xfId="64" applyFont="1" applyFill="1" applyBorder="1" applyAlignment="1" applyProtection="1">
      <alignment horizontal="left" vertical="center"/>
      <protection/>
    </xf>
    <xf numFmtId="0" fontId="19" fillId="33" borderId="45" xfId="64" applyFont="1" applyFill="1" applyBorder="1" applyAlignment="1" applyProtection="1">
      <alignment horizontal="left" vertical="center" wrapText="1"/>
      <protection/>
    </xf>
    <xf numFmtId="4" fontId="8" fillId="35" borderId="15" xfId="61" applyNumberFormat="1" applyFont="1" applyFill="1" applyBorder="1" applyAlignment="1" applyProtection="1">
      <alignment horizontal="right" vertical="center"/>
      <protection/>
    </xf>
    <xf numFmtId="4" fontId="8" fillId="35" borderId="16" xfId="61" applyNumberFormat="1" applyFont="1" applyFill="1" applyBorder="1" applyAlignment="1" applyProtection="1">
      <alignment horizontal="right" vertical="center"/>
      <protection/>
    </xf>
    <xf numFmtId="0" fontId="8" fillId="33" borderId="11" xfId="61" applyFont="1" applyFill="1" applyBorder="1" applyAlignment="1" applyProtection="1">
      <alignment horizontal="left" vertical="center"/>
      <protection/>
    </xf>
    <xf numFmtId="0" fontId="8" fillId="33" borderId="0" xfId="61" applyFont="1" applyFill="1" applyBorder="1" applyAlignment="1" applyProtection="1">
      <alignment horizontal="left" vertical="center"/>
      <protection/>
    </xf>
    <xf numFmtId="0" fontId="8" fillId="33" borderId="12" xfId="61" applyFont="1" applyFill="1" applyBorder="1" applyAlignment="1" applyProtection="1">
      <alignment horizontal="left" vertical="center"/>
      <protection/>
    </xf>
    <xf numFmtId="4" fontId="0" fillId="33" borderId="0" xfId="61" applyNumberFormat="1" applyFont="1" applyFill="1" applyBorder="1" applyAlignment="1" applyProtection="1">
      <alignment horizontal="right" vertical="center"/>
      <protection/>
    </xf>
    <xf numFmtId="4" fontId="0" fillId="33" borderId="0" xfId="0" applyNumberFormat="1" applyFont="1" applyFill="1" applyBorder="1" applyAlignment="1" applyProtection="1">
      <alignment horizontal="right" vertical="center"/>
      <protection/>
    </xf>
    <xf numFmtId="4" fontId="0" fillId="33" borderId="60" xfId="0" applyNumberFormat="1" applyFont="1" applyFill="1" applyBorder="1" applyAlignment="1" applyProtection="1">
      <alignment horizontal="right"/>
      <protection/>
    </xf>
    <xf numFmtId="0" fontId="4" fillId="33" borderId="49" xfId="61" applyFont="1" applyFill="1" applyBorder="1" applyAlignment="1" applyProtection="1">
      <alignment horizontal="left" vertical="center"/>
      <protection/>
    </xf>
    <xf numFmtId="0" fontId="0" fillId="33" borderId="51" xfId="61" applyFont="1" applyFill="1" applyBorder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8" fillId="39" borderId="43" xfId="0" applyFont="1" applyFill="1" applyBorder="1" applyAlignment="1" applyProtection="1">
      <alignment vertical="center" wrapText="1"/>
      <protection/>
    </xf>
    <xf numFmtId="4" fontId="8" fillId="37" borderId="42" xfId="0" applyNumberFormat="1" applyFont="1" applyFill="1" applyBorder="1" applyAlignment="1" applyProtection="1">
      <alignment horizontal="right" vertical="center"/>
      <protection/>
    </xf>
    <xf numFmtId="4" fontId="8" fillId="37" borderId="30" xfId="0" applyNumberFormat="1" applyFont="1" applyFill="1" applyBorder="1" applyAlignment="1" applyProtection="1">
      <alignment horizontal="right" vertical="center"/>
      <protection/>
    </xf>
    <xf numFmtId="4" fontId="8" fillId="37" borderId="43" xfId="0" applyNumberFormat="1" applyFont="1" applyFill="1" applyBorder="1" applyAlignment="1" applyProtection="1">
      <alignment horizontal="right" vertical="center"/>
      <protection/>
    </xf>
    <xf numFmtId="0" fontId="0" fillId="39" borderId="45" xfId="0" applyFont="1" applyFill="1" applyBorder="1" applyAlignment="1" applyProtection="1">
      <alignment vertical="center" wrapText="1"/>
      <protection/>
    </xf>
    <xf numFmtId="4" fontId="0" fillId="37" borderId="13" xfId="0" applyNumberFormat="1" applyFont="1" applyFill="1" applyBorder="1" applyAlignment="1" applyProtection="1">
      <alignment horizontal="right" vertical="center"/>
      <protection/>
    </xf>
    <xf numFmtId="0" fontId="8" fillId="39" borderId="33" xfId="0" applyFont="1" applyFill="1" applyBorder="1" applyAlignment="1" applyProtection="1">
      <alignment vertical="center" wrapText="1"/>
      <protection/>
    </xf>
    <xf numFmtId="4" fontId="8" fillId="37" borderId="32" xfId="0" applyNumberFormat="1" applyFont="1" applyFill="1" applyBorder="1" applyAlignment="1" applyProtection="1">
      <alignment horizontal="right" vertical="center"/>
      <protection/>
    </xf>
    <xf numFmtId="4" fontId="8" fillId="37" borderId="13" xfId="0" applyNumberFormat="1" applyFont="1" applyFill="1" applyBorder="1" applyAlignment="1" applyProtection="1">
      <alignment horizontal="right" vertical="center"/>
      <protection/>
    </xf>
    <xf numFmtId="4" fontId="8" fillId="37" borderId="45" xfId="0" applyNumberFormat="1" applyFont="1" applyFill="1" applyBorder="1" applyAlignment="1" applyProtection="1">
      <alignment horizontal="right" vertical="center"/>
      <protection/>
    </xf>
    <xf numFmtId="0" fontId="0" fillId="39" borderId="33" xfId="0" applyFont="1" applyFill="1" applyBorder="1" applyAlignment="1" applyProtection="1">
      <alignment vertical="center" wrapText="1"/>
      <protection/>
    </xf>
    <xf numFmtId="0" fontId="0" fillId="39" borderId="38" xfId="0" applyFont="1" applyFill="1" applyBorder="1" applyAlignment="1" applyProtection="1">
      <alignment vertical="center" wrapText="1"/>
      <protection/>
    </xf>
    <xf numFmtId="4" fontId="0" fillId="37" borderId="37" xfId="0" applyNumberFormat="1" applyFont="1" applyFill="1" applyBorder="1" applyAlignment="1" applyProtection="1">
      <alignment horizontal="right" vertical="center"/>
      <protection/>
    </xf>
    <xf numFmtId="4" fontId="0" fillId="37" borderId="65" xfId="0" applyNumberFormat="1" applyFont="1" applyFill="1" applyBorder="1" applyAlignment="1" applyProtection="1">
      <alignment horizontal="right" vertical="center"/>
      <protection/>
    </xf>
    <xf numFmtId="0" fontId="0" fillId="39" borderId="66" xfId="0" applyFont="1" applyFill="1" applyBorder="1" applyAlignment="1" applyProtection="1">
      <alignment vertical="center" wrapText="1"/>
      <protection/>
    </xf>
    <xf numFmtId="4" fontId="0" fillId="37" borderId="24" xfId="0" applyNumberFormat="1" applyFont="1" applyFill="1" applyBorder="1" applyAlignment="1" applyProtection="1">
      <alignment horizontal="right" vertical="center"/>
      <protection/>
    </xf>
    <xf numFmtId="4" fontId="0" fillId="37" borderId="25" xfId="0" applyNumberFormat="1" applyFont="1" applyFill="1" applyBorder="1" applyAlignment="1" applyProtection="1">
      <alignment horizontal="right" vertical="center"/>
      <protection/>
    </xf>
    <xf numFmtId="0" fontId="0" fillId="33" borderId="59" xfId="0" applyFont="1" applyFill="1" applyBorder="1" applyAlignment="1" applyProtection="1">
      <alignment/>
      <protection/>
    </xf>
    <xf numFmtId="0" fontId="0" fillId="33" borderId="61" xfId="0" applyFont="1" applyFill="1" applyBorder="1" applyAlignment="1" applyProtection="1">
      <alignment/>
      <protection/>
    </xf>
    <xf numFmtId="0" fontId="7" fillId="33" borderId="50" xfId="64" applyFont="1" applyFill="1" applyBorder="1" applyAlignment="1" applyProtection="1">
      <alignment horizontal="left" vertical="center"/>
      <protection/>
    </xf>
    <xf numFmtId="4" fontId="7" fillId="33" borderId="50" xfId="64" applyNumberFormat="1" applyFont="1" applyFill="1" applyBorder="1" applyAlignment="1" applyProtection="1">
      <alignment horizontal="right"/>
      <protection/>
    </xf>
    <xf numFmtId="4" fontId="7" fillId="33" borderId="51" xfId="64" applyNumberFormat="1" applyFont="1" applyFill="1" applyBorder="1" applyAlignment="1" applyProtection="1">
      <alignment horizontal="right"/>
      <protection/>
    </xf>
    <xf numFmtId="0" fontId="0" fillId="33" borderId="52" xfId="0" applyFont="1" applyFill="1" applyBorder="1" applyAlignment="1" applyProtection="1">
      <alignment vertical="center"/>
      <protection/>
    </xf>
    <xf numFmtId="0" fontId="0" fillId="33" borderId="53" xfId="0" applyFont="1" applyFill="1" applyBorder="1" applyAlignment="1" applyProtection="1">
      <alignment vertical="center"/>
      <protection/>
    </xf>
    <xf numFmtId="0" fontId="8" fillId="35" borderId="24" xfId="67" applyFont="1" applyFill="1" applyBorder="1" applyAlignment="1" applyProtection="1">
      <alignment horizontal="center" vertical="center" wrapText="1"/>
      <protection/>
    </xf>
    <xf numFmtId="0" fontId="20" fillId="35" borderId="24" xfId="67" applyFont="1" applyFill="1" applyBorder="1" applyAlignment="1" applyProtection="1">
      <alignment horizontal="center" vertical="center" wrapText="1"/>
      <protection/>
    </xf>
    <xf numFmtId="0" fontId="8" fillId="35" borderId="66" xfId="67" applyFont="1" applyFill="1" applyBorder="1" applyAlignment="1" applyProtection="1">
      <alignment horizontal="center" vertical="center"/>
      <protection/>
    </xf>
    <xf numFmtId="0" fontId="8" fillId="35" borderId="25" xfId="67" applyFont="1" applyFill="1" applyBorder="1" applyAlignment="1" applyProtection="1">
      <alignment horizontal="center" vertical="center"/>
      <protection/>
    </xf>
    <xf numFmtId="0" fontId="0" fillId="33" borderId="0" xfId="67" applyFont="1" applyFill="1" applyBorder="1" applyAlignment="1" applyProtection="1">
      <alignment horizontal="center" vertical="center"/>
      <protection/>
    </xf>
    <xf numFmtId="0" fontId="8" fillId="33" borderId="0" xfId="67" applyFont="1" applyFill="1" applyBorder="1" applyAlignment="1" applyProtection="1">
      <alignment horizontal="center" vertical="center" wrapText="1"/>
      <protection/>
    </xf>
    <xf numFmtId="0" fontId="8" fillId="33" borderId="0" xfId="67" applyFont="1" applyFill="1" applyBorder="1" applyAlignment="1" applyProtection="1">
      <alignment horizontal="center" vertical="center"/>
      <protection/>
    </xf>
    <xf numFmtId="0" fontId="0" fillId="33" borderId="29" xfId="67" applyFont="1" applyFill="1" applyBorder="1" applyAlignment="1" applyProtection="1">
      <alignment horizontal="left" vertical="center"/>
      <protection/>
    </xf>
    <xf numFmtId="0" fontId="0" fillId="33" borderId="32" xfId="67" applyFont="1" applyFill="1" applyBorder="1" applyAlignment="1" applyProtection="1">
      <alignment horizontal="left" vertical="center"/>
      <protection/>
    </xf>
    <xf numFmtId="0" fontId="0" fillId="33" borderId="32" xfId="67" applyFont="1" applyFill="1" applyBorder="1" applyAlignment="1" applyProtection="1">
      <alignment horizontal="left" vertical="center" wrapText="1"/>
      <protection/>
    </xf>
    <xf numFmtId="4" fontId="0" fillId="37" borderId="13" xfId="62" applyNumberFormat="1" applyFont="1" applyFill="1" applyBorder="1" applyAlignment="1" applyProtection="1">
      <alignment horizontal="right" vertical="center" wrapText="1"/>
      <protection hidden="1"/>
    </xf>
    <xf numFmtId="0" fontId="8" fillId="36" borderId="15" xfId="67" applyFont="1" applyFill="1" applyBorder="1" applyAlignment="1" applyProtection="1">
      <alignment horizontal="left" vertical="center"/>
      <protection/>
    </xf>
    <xf numFmtId="0" fontId="0" fillId="33" borderId="59" xfId="0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 applyProtection="1">
      <alignment vertical="center"/>
      <protection/>
    </xf>
    <xf numFmtId="3" fontId="7" fillId="33" borderId="60" xfId="0" applyNumberFormat="1" applyFont="1" applyFill="1" applyBorder="1" applyAlignment="1" applyProtection="1">
      <alignment horizontal="right" vertical="center"/>
      <protection/>
    </xf>
    <xf numFmtId="3" fontId="16" fillId="33" borderId="60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3" fontId="16" fillId="33" borderId="0" xfId="0" applyNumberFormat="1" applyFont="1" applyFill="1" applyBorder="1" applyAlignment="1" applyProtection="1">
      <alignment horizontal="right" vertical="center"/>
      <protection/>
    </xf>
    <xf numFmtId="3" fontId="16" fillId="33" borderId="0" xfId="0" applyNumberFormat="1" applyFont="1" applyFill="1" applyBorder="1" applyAlignment="1" applyProtection="1">
      <alignment horizontal="center" vertical="center"/>
      <protection/>
    </xf>
    <xf numFmtId="4" fontId="7" fillId="33" borderId="50" xfId="64" applyNumberFormat="1" applyFont="1" applyFill="1" applyBorder="1" applyAlignment="1" applyProtection="1">
      <alignment horizontal="right" vertical="center"/>
      <protection/>
    </xf>
    <xf numFmtId="4" fontId="7" fillId="33" borderId="51" xfId="64" applyNumberFormat="1" applyFont="1" applyFill="1" applyBorder="1" applyAlignment="1" applyProtection="1">
      <alignment horizontal="right" vertical="center"/>
      <protection/>
    </xf>
    <xf numFmtId="4" fontId="7" fillId="33" borderId="53" xfId="6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3" fontId="0" fillId="27" borderId="29" xfId="65" applyNumberFormat="1" applyFont="1" applyFill="1" applyBorder="1" applyAlignment="1" applyProtection="1">
      <alignment horizontal="right" vertical="center" wrapText="1"/>
      <protection locked="0"/>
    </xf>
    <xf numFmtId="3" fontId="0" fillId="27" borderId="30" xfId="65" applyNumberFormat="1" applyFont="1" applyFill="1" applyBorder="1" applyAlignment="1" applyProtection="1">
      <alignment horizontal="right" vertical="center" wrapText="1"/>
      <protection locked="0"/>
    </xf>
    <xf numFmtId="3" fontId="0" fillId="27" borderId="24" xfId="65" applyNumberFormat="1" applyFont="1" applyFill="1" applyBorder="1" applyAlignment="1" applyProtection="1">
      <alignment horizontal="right" vertical="center" wrapText="1"/>
      <protection locked="0"/>
    </xf>
    <xf numFmtId="3" fontId="0" fillId="27" borderId="31" xfId="65" applyNumberFormat="1" applyFont="1" applyFill="1" applyBorder="1" applyAlignment="1" applyProtection="1">
      <alignment horizontal="right" vertical="center" wrapText="1"/>
      <protection locked="0"/>
    </xf>
    <xf numFmtId="3" fontId="0" fillId="27" borderId="43" xfId="65" applyNumberFormat="1" applyFont="1" applyFill="1" applyBorder="1" applyAlignment="1" applyProtection="1">
      <alignment horizontal="right" vertical="center" wrapText="1"/>
      <protection locked="0"/>
    </xf>
    <xf numFmtId="4" fontId="0" fillId="27" borderId="19" xfId="61" applyNumberFormat="1" applyFont="1" applyFill="1" applyBorder="1" applyAlignment="1" applyProtection="1">
      <alignment horizontal="right" vertical="center"/>
      <protection locked="0"/>
    </xf>
    <xf numFmtId="4" fontId="0" fillId="27" borderId="32" xfId="61" applyNumberFormat="1" applyFont="1" applyFill="1" applyBorder="1" applyAlignment="1" applyProtection="1">
      <alignment horizontal="right" vertical="center"/>
      <protection locked="0"/>
    </xf>
    <xf numFmtId="4" fontId="0" fillId="27" borderId="20" xfId="61" applyNumberFormat="1" applyFont="1" applyFill="1" applyBorder="1" applyAlignment="1" applyProtection="1">
      <alignment horizontal="right" vertical="center"/>
      <protection locked="0"/>
    </xf>
    <xf numFmtId="4" fontId="0" fillId="27" borderId="13" xfId="61" applyNumberFormat="1" applyFont="1" applyFill="1" applyBorder="1" applyAlignment="1" applyProtection="1">
      <alignment horizontal="right" vertical="center"/>
      <protection locked="0"/>
    </xf>
    <xf numFmtId="4" fontId="0" fillId="27" borderId="44" xfId="0" applyNumberFormat="1" applyFont="1" applyFill="1" applyBorder="1" applyAlignment="1" applyProtection="1">
      <alignment horizontal="right" vertical="center"/>
      <protection locked="0"/>
    </xf>
    <xf numFmtId="4" fontId="0" fillId="27" borderId="32" xfId="0" applyNumberFormat="1" applyFont="1" applyFill="1" applyBorder="1" applyAlignment="1" applyProtection="1">
      <alignment horizontal="right" vertical="center"/>
      <protection locked="0"/>
    </xf>
    <xf numFmtId="4" fontId="0" fillId="27" borderId="36" xfId="0" applyNumberFormat="1" applyFont="1" applyFill="1" applyBorder="1" applyAlignment="1" applyProtection="1">
      <alignment horizontal="right" vertical="center"/>
      <protection locked="0"/>
    </xf>
    <xf numFmtId="4" fontId="0" fillId="27" borderId="23" xfId="0" applyNumberFormat="1" applyFont="1" applyFill="1" applyBorder="1" applyAlignment="1" applyProtection="1">
      <alignment horizontal="right" vertical="center"/>
      <protection locked="0"/>
    </xf>
    <xf numFmtId="4" fontId="0" fillId="27" borderId="13" xfId="0" applyNumberFormat="1" applyFont="1" applyFill="1" applyBorder="1" applyAlignment="1" applyProtection="1">
      <alignment horizontal="right" vertical="center"/>
      <protection locked="0"/>
    </xf>
    <xf numFmtId="4" fontId="0" fillId="27" borderId="37" xfId="0" applyNumberFormat="1" applyFont="1" applyFill="1" applyBorder="1" applyAlignment="1" applyProtection="1">
      <alignment horizontal="right" vertical="center"/>
      <protection locked="0"/>
    </xf>
    <xf numFmtId="4" fontId="0" fillId="27" borderId="24" xfId="0" applyNumberFormat="1" applyFont="1" applyFill="1" applyBorder="1" applyAlignment="1" applyProtection="1">
      <alignment horizontal="right" vertical="center"/>
      <protection locked="0"/>
    </xf>
    <xf numFmtId="4" fontId="0" fillId="27" borderId="30" xfId="62" applyNumberFormat="1" applyFont="1" applyFill="1" applyBorder="1" applyAlignment="1" applyProtection="1">
      <alignment horizontal="right" vertical="center" wrapText="1"/>
      <protection locked="0"/>
    </xf>
    <xf numFmtId="4" fontId="0" fillId="27" borderId="13" xfId="62" applyNumberFormat="1" applyFont="1" applyFill="1" applyBorder="1" applyAlignment="1" applyProtection="1">
      <alignment horizontal="right" vertical="center" wrapText="1"/>
      <protection locked="0"/>
    </xf>
    <xf numFmtId="4" fontId="0" fillId="27" borderId="24" xfId="62" applyNumberFormat="1" applyFont="1" applyFill="1" applyBorder="1" applyAlignment="1" applyProtection="1">
      <alignment horizontal="right" vertical="center" wrapText="1"/>
      <protection locked="0"/>
    </xf>
    <xf numFmtId="0" fontId="22" fillId="33" borderId="0" xfId="66" applyFont="1" applyFill="1" applyBorder="1" applyProtection="1">
      <alignment/>
      <protection/>
    </xf>
    <xf numFmtId="0" fontId="3" fillId="0" borderId="0" xfId="60" applyProtection="1" quotePrefix="1">
      <alignment/>
      <protection/>
    </xf>
    <xf numFmtId="0" fontId="0" fillId="0" borderId="0" xfId="60" applyFont="1" applyFill="1" applyProtection="1">
      <alignment/>
      <protection/>
    </xf>
    <xf numFmtId="0" fontId="0" fillId="0" borderId="0" xfId="60" applyNumberFormat="1" applyFont="1" applyFill="1" applyProtection="1">
      <alignment/>
      <protection/>
    </xf>
    <xf numFmtId="0" fontId="61" fillId="0" borderId="0" xfId="60" applyFont="1" applyFill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center" vertical="center" wrapText="1"/>
      <protection/>
    </xf>
    <xf numFmtId="0" fontId="0" fillId="33" borderId="0" xfId="60" applyFont="1" applyFill="1" applyProtection="1">
      <alignment/>
      <protection/>
    </xf>
    <xf numFmtId="0" fontId="0" fillId="33" borderId="0" xfId="60" applyFont="1" applyFill="1" applyProtection="1" quotePrefix="1">
      <alignment/>
      <protection/>
    </xf>
    <xf numFmtId="0" fontId="62" fillId="33" borderId="12" xfId="66" applyFont="1" applyFill="1" applyBorder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0" xfId="61" applyFont="1" applyFill="1" applyBorder="1" applyProtection="1">
      <alignment/>
      <protection locked="0"/>
    </xf>
    <xf numFmtId="0" fontId="0" fillId="0" borderId="0" xfId="62" applyProtection="1">
      <alignment/>
      <protection/>
    </xf>
    <xf numFmtId="0" fontId="0" fillId="0" borderId="0" xfId="62" applyProtection="1" quotePrefix="1">
      <alignment/>
      <protection/>
    </xf>
    <xf numFmtId="0" fontId="22" fillId="33" borderId="0" xfId="66" applyFont="1" applyFill="1" applyBorder="1" applyProtection="1" quotePrefix="1">
      <alignment/>
      <protection locked="0"/>
    </xf>
    <xf numFmtId="0" fontId="23" fillId="33" borderId="0" xfId="66" applyFont="1" applyFill="1" applyBorder="1" applyProtection="1" quotePrefix="1">
      <alignment/>
      <protection locked="0"/>
    </xf>
    <xf numFmtId="0" fontId="8" fillId="35" borderId="23" xfId="65" applyNumberFormat="1" applyFont="1" applyFill="1" applyBorder="1" applyAlignment="1" applyProtection="1">
      <alignment horizontal="center" vertical="center" wrapText="1"/>
      <protection/>
    </xf>
    <xf numFmtId="0" fontId="8" fillId="35" borderId="24" xfId="65" applyNumberFormat="1" applyFont="1" applyFill="1" applyBorder="1" applyAlignment="1" applyProtection="1">
      <alignment horizontal="center" vertical="center" wrapText="1"/>
      <protection/>
    </xf>
    <xf numFmtId="0" fontId="6" fillId="35" borderId="34" xfId="66" applyFont="1" applyFill="1" applyBorder="1" applyAlignment="1" applyProtection="1">
      <alignment horizontal="left" vertical="center"/>
      <protection/>
    </xf>
    <xf numFmtId="3" fontId="0" fillId="35" borderId="29" xfId="62" applyNumberFormat="1" applyFont="1" applyFill="1" applyBorder="1" applyAlignment="1" applyProtection="1">
      <alignment horizontal="right" vertical="center"/>
      <protection/>
    </xf>
    <xf numFmtId="3" fontId="0" fillId="35" borderId="67" xfId="67" applyNumberFormat="1" applyFont="1" applyFill="1" applyBorder="1" applyAlignment="1" applyProtection="1">
      <alignment horizontal="right" vertical="center"/>
      <protection/>
    </xf>
    <xf numFmtId="0" fontId="8" fillId="33" borderId="0" xfId="66" applyFont="1" applyFill="1" applyBorder="1" applyAlignment="1" applyProtection="1">
      <alignment horizontal="center"/>
      <protection/>
    </xf>
    <xf numFmtId="0" fontId="11" fillId="35" borderId="14" xfId="66" applyFont="1" applyFill="1" applyBorder="1" applyAlignment="1" applyProtection="1">
      <alignment horizontal="left" vertical="center"/>
      <protection/>
    </xf>
    <xf numFmtId="0" fontId="4" fillId="35" borderId="34" xfId="66" applyFont="1" applyFill="1" applyBorder="1" applyAlignment="1" applyProtection="1">
      <alignment horizontal="left" vertical="center"/>
      <protection/>
    </xf>
    <xf numFmtId="0" fontId="4" fillId="33" borderId="0" xfId="66" applyFont="1" applyFill="1" applyBorder="1" applyAlignment="1" applyProtection="1">
      <alignment horizontal="right" vertical="center"/>
      <protection/>
    </xf>
    <xf numFmtId="49" fontId="8" fillId="34" borderId="48" xfId="66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 applyAlignment="1" applyProtection="1" quotePrefix="1">
      <alignment horizontal="left" vertical="center" wrapText="1"/>
      <protection/>
    </xf>
    <xf numFmtId="0" fontId="8" fillId="38" borderId="14" xfId="68" applyFont="1" applyFill="1" applyBorder="1" applyAlignment="1" applyProtection="1">
      <alignment horizontal="center"/>
      <protection/>
    </xf>
    <xf numFmtId="0" fontId="8" fillId="38" borderId="34" xfId="68" applyFont="1" applyFill="1" applyBorder="1" applyAlignment="1" applyProtection="1">
      <alignment horizontal="center"/>
      <protection/>
    </xf>
    <xf numFmtId="0" fontId="8" fillId="38" borderId="35" xfId="68" applyFont="1" applyFill="1" applyBorder="1" applyAlignment="1" applyProtection="1">
      <alignment horizontal="center"/>
      <protection/>
    </xf>
    <xf numFmtId="0" fontId="13" fillId="38" borderId="14" xfId="60" applyFont="1" applyFill="1" applyBorder="1" applyAlignment="1" applyProtection="1">
      <alignment horizontal="center"/>
      <protection/>
    </xf>
    <xf numFmtId="0" fontId="13" fillId="38" borderId="35" xfId="60" applyFont="1" applyFill="1" applyBorder="1" applyAlignment="1" applyProtection="1">
      <alignment horizontal="center"/>
      <protection/>
    </xf>
    <xf numFmtId="0" fontId="8" fillId="0" borderId="14" xfId="60" applyFont="1" applyFill="1" applyBorder="1" applyAlignment="1" applyProtection="1">
      <alignment horizontal="center"/>
      <protection/>
    </xf>
    <xf numFmtId="0" fontId="8" fillId="0" borderId="34" xfId="60" applyFont="1" applyFill="1" applyBorder="1" applyAlignment="1" applyProtection="1">
      <alignment horizontal="center"/>
      <protection/>
    </xf>
    <xf numFmtId="0" fontId="8" fillId="0" borderId="35" xfId="60" applyFont="1" applyFill="1" applyBorder="1" applyAlignment="1" applyProtection="1">
      <alignment horizontal="center"/>
      <protection/>
    </xf>
    <xf numFmtId="0" fontId="4" fillId="35" borderId="34" xfId="66" applyFont="1" applyFill="1" applyBorder="1" applyAlignment="1" applyProtection="1">
      <alignment horizontal="right" vertical="center"/>
      <protection/>
    </xf>
    <xf numFmtId="0" fontId="4" fillId="34" borderId="34" xfId="66" applyFont="1" applyFill="1" applyBorder="1" applyAlignment="1" applyProtection="1">
      <alignment horizontal="center" vertical="center"/>
      <protection locked="0"/>
    </xf>
    <xf numFmtId="0" fontId="4" fillId="34" borderId="35" xfId="66" applyFont="1" applyFill="1" applyBorder="1" applyAlignment="1" applyProtection="1">
      <alignment horizontal="center" vertical="center"/>
      <protection locked="0"/>
    </xf>
    <xf numFmtId="0" fontId="0" fillId="34" borderId="33" xfId="66" applyFont="1" applyFill="1" applyBorder="1" applyAlignment="1" applyProtection="1">
      <alignment horizontal="left"/>
      <protection locked="0"/>
    </xf>
    <xf numFmtId="0" fontId="0" fillId="34" borderId="68" xfId="66" applyFont="1" applyFill="1" applyBorder="1" applyAlignment="1" applyProtection="1">
      <alignment horizontal="left"/>
      <protection locked="0"/>
    </xf>
    <xf numFmtId="0" fontId="0" fillId="34" borderId="44" xfId="66" applyFont="1" applyFill="1" applyBorder="1" applyAlignment="1" applyProtection="1">
      <alignment horizontal="left"/>
      <protection locked="0"/>
    </xf>
    <xf numFmtId="0" fontId="8" fillId="33" borderId="0" xfId="66" applyFont="1" applyFill="1" applyBorder="1" applyAlignment="1" applyProtection="1">
      <alignment horizontal="center"/>
      <protection/>
    </xf>
    <xf numFmtId="0" fontId="8" fillId="33" borderId="69" xfId="66" applyFont="1" applyFill="1" applyBorder="1" applyAlignment="1" applyProtection="1">
      <alignment horizontal="center"/>
      <protection/>
    </xf>
    <xf numFmtId="0" fontId="0" fillId="34" borderId="38" xfId="66" applyFont="1" applyFill="1" applyBorder="1" applyAlignment="1" applyProtection="1">
      <alignment vertical="top" wrapText="1"/>
      <protection locked="0"/>
    </xf>
    <xf numFmtId="0" fontId="0" fillId="34" borderId="70" xfId="66" applyFont="1" applyFill="1" applyBorder="1" applyAlignment="1" applyProtection="1">
      <alignment vertical="top" wrapText="1"/>
      <protection locked="0"/>
    </xf>
    <xf numFmtId="0" fontId="0" fillId="34" borderId="71" xfId="66" applyFont="1" applyFill="1" applyBorder="1" applyAlignment="1" applyProtection="1">
      <alignment vertical="top" wrapText="1"/>
      <protection locked="0"/>
    </xf>
    <xf numFmtId="0" fontId="0" fillId="34" borderId="41" xfId="66" applyFont="1" applyFill="1" applyBorder="1" applyAlignment="1" applyProtection="1">
      <alignment vertical="top" wrapText="1"/>
      <protection locked="0"/>
    </xf>
    <xf numFmtId="0" fontId="0" fillId="34" borderId="0" xfId="66" applyFont="1" applyFill="1" applyBorder="1" applyAlignment="1" applyProtection="1">
      <alignment vertical="top" wrapText="1"/>
      <protection locked="0"/>
    </xf>
    <xf numFmtId="0" fontId="0" fillId="34" borderId="69" xfId="66" applyFont="1" applyFill="1" applyBorder="1" applyAlignment="1" applyProtection="1">
      <alignment vertical="top" wrapText="1"/>
      <protection locked="0"/>
    </xf>
    <xf numFmtId="0" fontId="0" fillId="34" borderId="72" xfId="66" applyFont="1" applyFill="1" applyBorder="1" applyAlignment="1" applyProtection="1">
      <alignment vertical="top" wrapText="1"/>
      <protection locked="0"/>
    </xf>
    <xf numFmtId="0" fontId="0" fillId="34" borderId="73" xfId="66" applyFont="1" applyFill="1" applyBorder="1" applyAlignment="1" applyProtection="1">
      <alignment vertical="top" wrapText="1"/>
      <protection locked="0"/>
    </xf>
    <xf numFmtId="0" fontId="0" fillId="34" borderId="74" xfId="66" applyFont="1" applyFill="1" applyBorder="1" applyAlignment="1" applyProtection="1">
      <alignment vertical="top" wrapText="1"/>
      <protection locked="0"/>
    </xf>
    <xf numFmtId="0" fontId="9" fillId="35" borderId="75" xfId="66" applyFont="1" applyFill="1" applyBorder="1" applyAlignment="1" applyProtection="1">
      <alignment horizontal="center" vertical="center" wrapText="1"/>
      <protection/>
    </xf>
    <xf numFmtId="0" fontId="9" fillId="35" borderId="10" xfId="66" applyFont="1" applyFill="1" applyBorder="1" applyAlignment="1" applyProtection="1">
      <alignment horizontal="center" vertical="center" wrapText="1"/>
      <protection/>
    </xf>
    <xf numFmtId="0" fontId="9" fillId="35" borderId="76" xfId="66" applyFont="1" applyFill="1" applyBorder="1" applyAlignment="1" applyProtection="1">
      <alignment horizontal="center" vertical="center" wrapText="1"/>
      <protection/>
    </xf>
    <xf numFmtId="0" fontId="9" fillId="35" borderId="26" xfId="66" applyFont="1" applyFill="1" applyBorder="1" applyAlignment="1" applyProtection="1">
      <alignment horizontal="center" vertical="center" wrapText="1"/>
      <protection/>
    </xf>
    <xf numFmtId="0" fontId="9" fillId="35" borderId="27" xfId="66" applyFont="1" applyFill="1" applyBorder="1" applyAlignment="1" applyProtection="1">
      <alignment horizontal="center" vertical="center" wrapText="1"/>
      <protection/>
    </xf>
    <xf numFmtId="0" fontId="9" fillId="35" borderId="28" xfId="66" applyFont="1" applyFill="1" applyBorder="1" applyAlignment="1" applyProtection="1">
      <alignment horizontal="center" vertical="center" wrapText="1"/>
      <protection/>
    </xf>
    <xf numFmtId="0" fontId="18" fillId="33" borderId="0" xfId="61" applyFont="1" applyFill="1" applyBorder="1" applyAlignment="1" applyProtection="1">
      <alignment horizontal="left"/>
      <protection/>
    </xf>
    <xf numFmtId="0" fontId="0" fillId="34" borderId="33" xfId="66" applyFont="1" applyFill="1" applyBorder="1" applyAlignment="1" applyProtection="1">
      <alignment horizontal="center"/>
      <protection locked="0"/>
    </xf>
    <xf numFmtId="0" fontId="0" fillId="34" borderId="44" xfId="66" applyFont="1" applyFill="1" applyBorder="1" applyAlignment="1" applyProtection="1">
      <alignment horizontal="center"/>
      <protection locked="0"/>
    </xf>
    <xf numFmtId="0" fontId="17" fillId="34" borderId="33" xfId="49" applyFont="1" applyFill="1" applyBorder="1" applyAlignment="1" applyProtection="1">
      <alignment horizontal="left"/>
      <protection locked="0"/>
    </xf>
    <xf numFmtId="0" fontId="17" fillId="34" borderId="68" xfId="49" applyFont="1" applyFill="1" applyBorder="1" applyAlignment="1" applyProtection="1">
      <alignment horizontal="left"/>
      <protection locked="0"/>
    </xf>
    <xf numFmtId="0" fontId="17" fillId="34" borderId="44" xfId="49" applyFont="1" applyFill="1" applyBorder="1" applyAlignment="1" applyProtection="1">
      <alignment horizontal="left"/>
      <protection locked="0"/>
    </xf>
    <xf numFmtId="0" fontId="8" fillId="33" borderId="0" xfId="66" applyFont="1" applyFill="1" applyBorder="1" applyAlignment="1" applyProtection="1">
      <alignment horizontal="left" vertical="center" wrapText="1"/>
      <protection/>
    </xf>
    <xf numFmtId="0" fontId="22" fillId="34" borderId="33" xfId="66" applyFont="1" applyFill="1" applyBorder="1" applyAlignment="1" applyProtection="1">
      <alignment horizontal="left"/>
      <protection locked="0"/>
    </xf>
    <xf numFmtId="0" fontId="22" fillId="34" borderId="68" xfId="66" applyFont="1" applyFill="1" applyBorder="1" applyAlignment="1" applyProtection="1">
      <alignment horizontal="left"/>
      <protection locked="0"/>
    </xf>
    <xf numFmtId="0" fontId="22" fillId="34" borderId="44" xfId="66" applyFont="1" applyFill="1" applyBorder="1" applyAlignment="1" applyProtection="1">
      <alignment horizontal="left"/>
      <protection locked="0"/>
    </xf>
    <xf numFmtId="0" fontId="0" fillId="34" borderId="38" xfId="66" applyFont="1" applyFill="1" applyBorder="1" applyAlignment="1" applyProtection="1">
      <alignment horizontal="center" wrapText="1"/>
      <protection locked="0"/>
    </xf>
    <xf numFmtId="0" fontId="0" fillId="34" borderId="70" xfId="66" applyFont="1" applyFill="1" applyBorder="1" applyAlignment="1" applyProtection="1">
      <alignment horizontal="center" wrapText="1"/>
      <protection locked="0"/>
    </xf>
    <xf numFmtId="0" fontId="0" fillId="34" borderId="71" xfId="66" applyFont="1" applyFill="1" applyBorder="1" applyAlignment="1" applyProtection="1">
      <alignment horizontal="center" wrapText="1"/>
      <protection locked="0"/>
    </xf>
    <xf numFmtId="0" fontId="0" fillId="34" borderId="72" xfId="66" applyFont="1" applyFill="1" applyBorder="1" applyAlignment="1" applyProtection="1">
      <alignment horizontal="center" wrapText="1"/>
      <protection locked="0"/>
    </xf>
    <xf numFmtId="0" fontId="0" fillId="34" borderId="73" xfId="66" applyFont="1" applyFill="1" applyBorder="1" applyAlignment="1" applyProtection="1">
      <alignment horizontal="center" wrapText="1"/>
      <protection locked="0"/>
    </xf>
    <xf numFmtId="0" fontId="0" fillId="34" borderId="74" xfId="66" applyFont="1" applyFill="1" applyBorder="1" applyAlignment="1" applyProtection="1">
      <alignment horizontal="center" wrapText="1"/>
      <protection locked="0"/>
    </xf>
    <xf numFmtId="0" fontId="8" fillId="35" borderId="29" xfId="65" applyFont="1" applyFill="1" applyBorder="1" applyAlignment="1" applyProtection="1">
      <alignment horizontal="center"/>
      <protection/>
    </xf>
    <xf numFmtId="0" fontId="8" fillId="35" borderId="30" xfId="65" applyFont="1" applyFill="1" applyBorder="1" applyAlignment="1" applyProtection="1">
      <alignment horizontal="center"/>
      <protection/>
    </xf>
    <xf numFmtId="0" fontId="8" fillId="35" borderId="43" xfId="65" applyFont="1" applyFill="1" applyBorder="1" applyAlignment="1" applyProtection="1">
      <alignment horizontal="center"/>
      <protection/>
    </xf>
    <xf numFmtId="0" fontId="11" fillId="35" borderId="14" xfId="66" applyFont="1" applyFill="1" applyBorder="1" applyAlignment="1" applyProtection="1">
      <alignment horizontal="left" vertical="center"/>
      <protection/>
    </xf>
    <xf numFmtId="0" fontId="4" fillId="35" borderId="34" xfId="66" applyFont="1" applyFill="1" applyBorder="1" applyAlignment="1" applyProtection="1">
      <alignment horizontal="left" vertical="center"/>
      <protection/>
    </xf>
    <xf numFmtId="0" fontId="4" fillId="35" borderId="35" xfId="66" applyFont="1" applyFill="1" applyBorder="1" applyAlignment="1" applyProtection="1">
      <alignment horizontal="left" vertical="center"/>
      <protection/>
    </xf>
    <xf numFmtId="0" fontId="8" fillId="33" borderId="0" xfId="64" applyFont="1" applyFill="1" applyBorder="1" applyAlignment="1" applyProtection="1">
      <alignment horizontal="left" vertical="center"/>
      <protection/>
    </xf>
    <xf numFmtId="0" fontId="16" fillId="33" borderId="0" xfId="64" applyFont="1" applyFill="1" applyBorder="1" applyAlignment="1" applyProtection="1">
      <alignment horizontal="center" vertical="center" wrapText="1"/>
      <protection/>
    </xf>
    <xf numFmtId="0" fontId="8" fillId="33" borderId="0" xfId="64" applyFont="1" applyFill="1" applyBorder="1" applyAlignment="1" applyProtection="1">
      <alignment horizontal="left" vertical="center" wrapText="1"/>
      <protection/>
    </xf>
    <xf numFmtId="4" fontId="8" fillId="35" borderId="55" xfId="61" applyNumberFormat="1" applyFont="1" applyFill="1" applyBorder="1" applyAlignment="1" applyProtection="1">
      <alignment horizontal="center" vertical="center" wrapText="1"/>
      <protection/>
    </xf>
    <xf numFmtId="4" fontId="8" fillId="35" borderId="77" xfId="61" applyNumberFormat="1" applyFont="1" applyFill="1" applyBorder="1" applyAlignment="1" applyProtection="1">
      <alignment horizontal="center" vertical="center"/>
      <protection/>
    </xf>
    <xf numFmtId="0" fontId="8" fillId="35" borderId="14" xfId="65" applyFont="1" applyFill="1" applyBorder="1" applyAlignment="1" applyProtection="1">
      <alignment horizontal="left"/>
      <protection/>
    </xf>
    <xf numFmtId="0" fontId="8" fillId="35" borderId="34" xfId="65" applyFont="1" applyFill="1" applyBorder="1" applyAlignment="1" applyProtection="1">
      <alignment horizontal="left"/>
      <protection/>
    </xf>
    <xf numFmtId="0" fontId="0" fillId="35" borderId="14" xfId="65" applyFont="1" applyFill="1" applyBorder="1" applyAlignment="1" applyProtection="1">
      <alignment horizontal="left"/>
      <protection/>
    </xf>
    <xf numFmtId="0" fontId="0" fillId="35" borderId="35" xfId="65" applyFont="1" applyFill="1" applyBorder="1" applyAlignment="1" applyProtection="1">
      <alignment horizontal="left"/>
      <protection/>
    </xf>
    <xf numFmtId="0" fontId="0" fillId="35" borderId="55" xfId="65" applyFont="1" applyFill="1" applyBorder="1" applyAlignment="1" applyProtection="1">
      <alignment horizontal="center" vertical="center" wrapText="1"/>
      <protection/>
    </xf>
    <xf numFmtId="0" fontId="0" fillId="35" borderId="77" xfId="65" applyFont="1" applyFill="1" applyBorder="1" applyAlignment="1" applyProtection="1">
      <alignment horizontal="center" vertical="center"/>
      <protection/>
    </xf>
    <xf numFmtId="0" fontId="0" fillId="35" borderId="55" xfId="65" applyFont="1" applyFill="1" applyBorder="1" applyAlignment="1" applyProtection="1">
      <alignment horizontal="center" vertical="center"/>
      <protection/>
    </xf>
    <xf numFmtId="0" fontId="0" fillId="33" borderId="32" xfId="65" applyFont="1" applyFill="1" applyBorder="1" applyAlignment="1" applyProtection="1">
      <alignment horizontal="left"/>
      <protection/>
    </xf>
    <xf numFmtId="0" fontId="0" fillId="33" borderId="13" xfId="65" applyFont="1" applyFill="1" applyBorder="1" applyAlignment="1" applyProtection="1">
      <alignment horizontal="left"/>
      <protection/>
    </xf>
    <xf numFmtId="0" fontId="0" fillId="33" borderId="33" xfId="65" applyFont="1" applyFill="1" applyBorder="1" applyAlignment="1" applyProtection="1">
      <alignment horizontal="left"/>
      <protection/>
    </xf>
    <xf numFmtId="0" fontId="19" fillId="35" borderId="14" xfId="67" applyFont="1" applyFill="1" applyBorder="1" applyAlignment="1" applyProtection="1">
      <alignment horizontal="center" vertical="center" wrapText="1"/>
      <protection/>
    </xf>
    <xf numFmtId="0" fontId="19" fillId="35" borderId="78" xfId="67" applyFont="1" applyFill="1" applyBorder="1" applyAlignment="1" applyProtection="1">
      <alignment horizontal="center" vertical="center" wrapText="1"/>
      <protection/>
    </xf>
    <xf numFmtId="3" fontId="8" fillId="35" borderId="29" xfId="65" applyNumberFormat="1" applyFont="1" applyFill="1" applyBorder="1" applyAlignment="1" applyProtection="1">
      <alignment vertical="center" wrapText="1"/>
      <protection/>
    </xf>
    <xf numFmtId="3" fontId="8" fillId="35" borderId="43" xfId="65" applyNumberFormat="1" applyFont="1" applyFill="1" applyBorder="1" applyAlignment="1" applyProtection="1">
      <alignment vertical="center" wrapText="1"/>
      <protection/>
    </xf>
    <xf numFmtId="0" fontId="0" fillId="33" borderId="29" xfId="65" applyFont="1" applyFill="1" applyBorder="1" applyAlignment="1" applyProtection="1">
      <alignment horizontal="left"/>
      <protection/>
    </xf>
    <xf numFmtId="0" fontId="0" fillId="33" borderId="30" xfId="65" applyFont="1" applyFill="1" applyBorder="1" applyAlignment="1" applyProtection="1">
      <alignment horizontal="left"/>
      <protection/>
    </xf>
    <xf numFmtId="0" fontId="0" fillId="33" borderId="31" xfId="65" applyFont="1" applyFill="1" applyBorder="1" applyAlignment="1" applyProtection="1">
      <alignment horizontal="left"/>
      <protection/>
    </xf>
    <xf numFmtId="4" fontId="0" fillId="27" borderId="23" xfId="62" applyNumberFormat="1" applyFont="1" applyFill="1" applyBorder="1" applyAlignment="1" applyProtection="1">
      <alignment vertical="center"/>
      <protection locked="0"/>
    </xf>
    <xf numFmtId="4" fontId="0" fillId="27" borderId="25" xfId="62" applyNumberFormat="1" applyFont="1" applyFill="1" applyBorder="1" applyAlignment="1" applyProtection="1">
      <alignment vertical="center"/>
      <protection locked="0"/>
    </xf>
    <xf numFmtId="0" fontId="0" fillId="33" borderId="23" xfId="65" applyFont="1" applyFill="1" applyBorder="1" applyAlignment="1" applyProtection="1">
      <alignment horizontal="left"/>
      <protection/>
    </xf>
    <xf numFmtId="0" fontId="0" fillId="33" borderId="24" xfId="65" applyFont="1" applyFill="1" applyBorder="1" applyAlignment="1" applyProtection="1">
      <alignment horizontal="left"/>
      <protection/>
    </xf>
    <xf numFmtId="0" fontId="0" fillId="33" borderId="66" xfId="65" applyFont="1" applyFill="1" applyBorder="1" applyAlignment="1" applyProtection="1">
      <alignment horizontal="left"/>
      <protection/>
    </xf>
    <xf numFmtId="4" fontId="0" fillId="27" borderId="32" xfId="62" applyNumberFormat="1" applyFont="1" applyFill="1" applyBorder="1" applyAlignment="1" applyProtection="1">
      <alignment vertical="center"/>
      <protection locked="0"/>
    </xf>
    <xf numFmtId="4" fontId="0" fillId="27" borderId="45" xfId="62" applyNumberFormat="1" applyFont="1" applyFill="1" applyBorder="1" applyAlignment="1" applyProtection="1">
      <alignment vertical="center"/>
      <protection locked="0"/>
    </xf>
    <xf numFmtId="181" fontId="0" fillId="27" borderId="32" xfId="62" applyNumberFormat="1" applyFont="1" applyFill="1" applyBorder="1" applyAlignment="1" applyProtection="1">
      <alignment vertical="center"/>
      <protection locked="0"/>
    </xf>
    <xf numFmtId="181" fontId="0" fillId="27" borderId="45" xfId="62" applyNumberFormat="1" applyFont="1" applyFill="1" applyBorder="1" applyAlignment="1" applyProtection="1">
      <alignment vertical="center"/>
      <protection locked="0"/>
    </xf>
    <xf numFmtId="0" fontId="4" fillId="33" borderId="0" xfId="66" applyFont="1" applyFill="1" applyBorder="1" applyAlignment="1" applyProtection="1">
      <alignment horizontal="center" vertical="center"/>
      <protection/>
    </xf>
    <xf numFmtId="0" fontId="8" fillId="33" borderId="22" xfId="62" applyFont="1" applyFill="1" applyBorder="1" applyAlignment="1" applyProtection="1">
      <alignment horizontal="right" vertical="center"/>
      <protection/>
    </xf>
    <xf numFmtId="0" fontId="8" fillId="33" borderId="46" xfId="62" applyFont="1" applyFill="1" applyBorder="1" applyAlignment="1" applyProtection="1">
      <alignment horizontal="right" vertical="center"/>
      <protection/>
    </xf>
    <xf numFmtId="0" fontId="8" fillId="33" borderId="47" xfId="62" applyFont="1" applyFill="1" applyBorder="1" applyAlignment="1" applyProtection="1">
      <alignment horizontal="right" vertical="center"/>
      <protection/>
    </xf>
    <xf numFmtId="0" fontId="4" fillId="33" borderId="49" xfId="0" applyFont="1" applyFill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0" fillId="33" borderId="79" xfId="67" applyFont="1" applyFill="1" applyBorder="1" applyAlignment="1" applyProtection="1">
      <alignment horizontal="left" vertical="center" wrapText="1"/>
      <protection/>
    </xf>
    <xf numFmtId="0" fontId="0" fillId="33" borderId="42" xfId="67" applyFont="1" applyFill="1" applyBorder="1" applyAlignment="1" applyProtection="1">
      <alignment horizontal="left" vertical="center" wrapText="1"/>
      <protection/>
    </xf>
    <xf numFmtId="0" fontId="0" fillId="33" borderId="80" xfId="67" applyFont="1" applyFill="1" applyBorder="1" applyAlignment="1" applyProtection="1">
      <alignment horizontal="left" vertical="center" wrapText="1"/>
      <protection/>
    </xf>
    <xf numFmtId="0" fontId="0" fillId="33" borderId="44" xfId="67" applyFont="1" applyFill="1" applyBorder="1" applyAlignment="1" applyProtection="1">
      <alignment horizontal="left" vertical="center" wrapText="1"/>
      <protection/>
    </xf>
    <xf numFmtId="0" fontId="8" fillId="35" borderId="14" xfId="67" applyFont="1" applyFill="1" applyBorder="1" applyAlignment="1" applyProtection="1">
      <alignment horizontal="left" vertical="center" wrapText="1"/>
      <protection/>
    </xf>
    <xf numFmtId="0" fontId="8" fillId="35" borderId="34" xfId="67" applyFont="1" applyFill="1" applyBorder="1" applyAlignment="1" applyProtection="1">
      <alignment horizontal="left" vertical="center" wrapText="1"/>
      <protection/>
    </xf>
    <xf numFmtId="0" fontId="4" fillId="33" borderId="0" xfId="66" applyFont="1" applyFill="1" applyBorder="1" applyAlignment="1" applyProtection="1">
      <alignment horizontal="right" vertical="center"/>
      <protection/>
    </xf>
    <xf numFmtId="0" fontId="0" fillId="33" borderId="81" xfId="67" applyFont="1" applyFill="1" applyBorder="1" applyAlignment="1" applyProtection="1">
      <alignment horizontal="left" vertical="center" wrapText="1"/>
      <protection/>
    </xf>
    <xf numFmtId="0" fontId="0" fillId="33" borderId="71" xfId="67" applyFont="1" applyFill="1" applyBorder="1" applyAlignment="1" applyProtection="1">
      <alignment horizontal="left" vertical="center" wrapText="1"/>
      <protection/>
    </xf>
    <xf numFmtId="0" fontId="8" fillId="35" borderId="79" xfId="61" applyFont="1" applyFill="1" applyBorder="1" applyAlignment="1" applyProtection="1">
      <alignment horizontal="center" vertical="center" wrapText="1"/>
      <protection/>
    </xf>
    <xf numFmtId="0" fontId="8" fillId="35" borderId="82" xfId="61" applyFont="1" applyFill="1" applyBorder="1" applyAlignment="1" applyProtection="1">
      <alignment horizontal="center" vertical="center"/>
      <protection/>
    </xf>
    <xf numFmtId="0" fontId="8" fillId="35" borderId="83" xfId="61" applyFont="1" applyFill="1" applyBorder="1" applyAlignment="1" applyProtection="1">
      <alignment horizontal="center" vertical="center"/>
      <protection/>
    </xf>
    <xf numFmtId="0" fontId="21" fillId="33" borderId="38" xfId="61" applyFont="1" applyFill="1" applyBorder="1" applyAlignment="1" applyProtection="1">
      <alignment horizontal="center" vertical="center"/>
      <protection/>
    </xf>
    <xf numFmtId="0" fontId="21" fillId="33" borderId="70" xfId="61" applyFont="1" applyFill="1" applyBorder="1" applyAlignment="1" applyProtection="1">
      <alignment horizontal="center" vertical="center"/>
      <protection/>
    </xf>
    <xf numFmtId="0" fontId="21" fillId="33" borderId="71" xfId="61" applyFont="1" applyFill="1" applyBorder="1" applyAlignment="1" applyProtection="1">
      <alignment horizontal="center" vertical="center"/>
      <protection/>
    </xf>
    <xf numFmtId="0" fontId="21" fillId="33" borderId="33" xfId="61" applyFont="1" applyFill="1" applyBorder="1" applyAlignment="1" applyProtection="1">
      <alignment horizontal="center" vertical="center"/>
      <protection/>
    </xf>
    <xf numFmtId="0" fontId="21" fillId="33" borderId="68" xfId="61" applyFont="1" applyFill="1" applyBorder="1" applyAlignment="1" applyProtection="1">
      <alignment horizontal="center" vertical="center"/>
      <protection/>
    </xf>
    <xf numFmtId="0" fontId="21" fillId="33" borderId="44" xfId="61" applyFont="1" applyFill="1" applyBorder="1" applyAlignment="1" applyProtection="1">
      <alignment horizontal="center" vertical="center"/>
      <protection/>
    </xf>
    <xf numFmtId="0" fontId="0" fillId="35" borderId="55" xfId="61" applyFont="1" applyFill="1" applyBorder="1" applyAlignment="1" applyProtection="1">
      <alignment horizontal="center" vertical="center"/>
      <protection/>
    </xf>
    <xf numFmtId="0" fontId="0" fillId="35" borderId="77" xfId="61" applyFont="1" applyFill="1" applyBorder="1" applyAlignment="1" applyProtection="1">
      <alignment horizontal="center" vertical="center"/>
      <protection/>
    </xf>
    <xf numFmtId="0" fontId="0" fillId="35" borderId="79" xfId="61" applyFont="1" applyFill="1" applyBorder="1" applyAlignment="1" applyProtection="1">
      <alignment horizontal="center" vertical="center" wrapText="1"/>
      <protection/>
    </xf>
    <xf numFmtId="0" fontId="0" fillId="35" borderId="83" xfId="61" applyFont="1" applyFill="1" applyBorder="1" applyAlignment="1" applyProtection="1">
      <alignment horizontal="center" vertical="center" wrapText="1"/>
      <protection/>
    </xf>
    <xf numFmtId="0" fontId="0" fillId="35" borderId="79" xfId="61" applyFont="1" applyFill="1" applyBorder="1" applyAlignment="1" applyProtection="1">
      <alignment horizontal="center" vertical="center"/>
      <protection/>
    </xf>
    <xf numFmtId="0" fontId="0" fillId="35" borderId="82" xfId="61" applyFont="1" applyFill="1" applyBorder="1" applyAlignment="1" applyProtection="1">
      <alignment horizontal="center" vertical="center"/>
      <protection/>
    </xf>
    <xf numFmtId="0" fontId="0" fillId="35" borderId="83" xfId="61" applyFont="1" applyFill="1" applyBorder="1" applyAlignment="1" applyProtection="1">
      <alignment horizontal="center" vertical="center"/>
      <protection/>
    </xf>
    <xf numFmtId="0" fontId="8" fillId="35" borderId="14" xfId="61" applyFont="1" applyFill="1" applyBorder="1" applyAlignment="1" applyProtection="1">
      <alignment horizontal="left" vertical="center"/>
      <protection/>
    </xf>
    <xf numFmtId="0" fontId="8" fillId="35" borderId="34" xfId="61" applyFont="1" applyFill="1" applyBorder="1" applyAlignment="1" applyProtection="1">
      <alignment horizontal="left" vertical="center"/>
      <protection/>
    </xf>
    <xf numFmtId="0" fontId="8" fillId="35" borderId="35" xfId="61" applyFont="1" applyFill="1" applyBorder="1" applyAlignment="1" applyProtection="1">
      <alignment horizontal="left" vertical="center"/>
      <protection/>
    </xf>
    <xf numFmtId="0" fontId="8" fillId="33" borderId="79" xfId="61" applyFont="1" applyFill="1" applyBorder="1" applyAlignment="1" applyProtection="1">
      <alignment horizontal="left" vertical="center"/>
      <protection/>
    </xf>
    <xf numFmtId="0" fontId="8" fillId="33" borderId="82" xfId="61" applyFont="1" applyFill="1" applyBorder="1" applyAlignment="1" applyProtection="1">
      <alignment horizontal="left" vertical="center"/>
      <protection/>
    </xf>
    <xf numFmtId="0" fontId="8" fillId="33" borderId="83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horizontal="left" vertical="center"/>
      <protection/>
    </xf>
    <xf numFmtId="0" fontId="8" fillId="33" borderId="46" xfId="61" applyFont="1" applyFill="1" applyBorder="1" applyAlignment="1" applyProtection="1">
      <alignment horizontal="left" vertical="center"/>
      <protection/>
    </xf>
    <xf numFmtId="0" fontId="8" fillId="33" borderId="47" xfId="61" applyFont="1" applyFill="1" applyBorder="1" applyAlignment="1" applyProtection="1">
      <alignment horizontal="left" vertical="center"/>
      <protection/>
    </xf>
    <xf numFmtId="0" fontId="8" fillId="35" borderId="79" xfId="62" applyFont="1" applyFill="1" applyBorder="1" applyAlignment="1" applyProtection="1">
      <alignment horizontal="center" vertical="center" wrapText="1"/>
      <protection/>
    </xf>
    <xf numFmtId="0" fontId="8" fillId="35" borderId="42" xfId="62" applyFont="1" applyFill="1" applyBorder="1" applyAlignment="1" applyProtection="1">
      <alignment horizontal="center" vertical="center" wrapText="1"/>
      <protection/>
    </xf>
    <xf numFmtId="0" fontId="8" fillId="35" borderId="31" xfId="62" applyFont="1" applyFill="1" applyBorder="1" applyAlignment="1" applyProtection="1">
      <alignment horizontal="center" vertical="center" wrapText="1"/>
      <protection/>
    </xf>
    <xf numFmtId="0" fontId="8" fillId="35" borderId="42" xfId="62" applyFont="1" applyFill="1" applyBorder="1" applyAlignment="1" applyProtection="1">
      <alignment horizontal="center" vertical="center"/>
      <protection/>
    </xf>
    <xf numFmtId="0" fontId="8" fillId="35" borderId="83" xfId="62" applyFont="1" applyFill="1" applyBorder="1" applyAlignment="1" applyProtection="1">
      <alignment horizontal="center" vertical="center"/>
      <protection/>
    </xf>
    <xf numFmtId="0" fontId="8" fillId="35" borderId="79" xfId="62" applyFont="1" applyFill="1" applyBorder="1" applyAlignment="1" applyProtection="1">
      <alignment horizontal="center" vertical="center"/>
      <protection/>
    </xf>
    <xf numFmtId="0" fontId="8" fillId="35" borderId="84" xfId="67" applyFont="1" applyFill="1" applyBorder="1" applyAlignment="1" applyProtection="1">
      <alignment horizontal="center" vertical="center"/>
      <protection/>
    </xf>
    <xf numFmtId="0" fontId="8" fillId="35" borderId="67" xfId="67" applyFont="1" applyFill="1" applyBorder="1" applyAlignment="1" applyProtection="1">
      <alignment horizontal="center" vertical="center"/>
      <protection/>
    </xf>
    <xf numFmtId="0" fontId="8" fillId="35" borderId="30" xfId="62" applyFont="1" applyFill="1" applyBorder="1" applyAlignment="1" applyProtection="1">
      <alignment horizontal="center" vertical="center"/>
      <protection/>
    </xf>
    <xf numFmtId="0" fontId="8" fillId="35" borderId="31" xfId="62" applyFont="1" applyFill="1" applyBorder="1" applyAlignment="1" applyProtection="1">
      <alignment horizontal="center" vertical="center"/>
      <protection/>
    </xf>
    <xf numFmtId="0" fontId="8" fillId="35" borderId="43" xfId="62" applyFont="1" applyFill="1" applyBorder="1" applyAlignment="1" applyProtection="1">
      <alignment horizontal="center" vertical="center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Lien hypertexte 2" xfId="49"/>
    <cellStyle name="Followed Hyperlink" xfId="50"/>
    <cellStyle name="Comma" xfId="51"/>
    <cellStyle name="Comma [0]" xfId="52"/>
    <cellStyle name="Milliers 2" xfId="53"/>
    <cellStyle name="Currency" xfId="54"/>
    <cellStyle name="Currency [0]" xfId="55"/>
    <cellStyle name="Monétaire 2" xfId="56"/>
    <cellStyle name="Monétaire 2 2" xfId="57"/>
    <cellStyle name="Monétaire 2 3" xfId="58"/>
    <cellStyle name="Neutre" xfId="59"/>
    <cellStyle name="Normal 2" xfId="60"/>
    <cellStyle name="Normal 3" xfId="61"/>
    <cellStyle name="Normal 3 2" xfId="62"/>
    <cellStyle name="Normal 3 3" xfId="63"/>
    <cellStyle name="Normal 4" xfId="64"/>
    <cellStyle name="Normal_CADRECA2" xfId="65"/>
    <cellStyle name="Normal_données" xfId="66"/>
    <cellStyle name="Normal_Forf.Soins (2)" xfId="67"/>
    <cellStyle name="Normal_Liste des variables CR" xfId="68"/>
    <cellStyle name="Normal_Variables de référence CR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cnsa\Doc\A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activités"/>
      <sheetName val="creton"/>
      <sheetName val="récap"/>
      <sheetName val="plan_fi"/>
      <sheetName val="invest_global"/>
      <sheetName val="invest_détail"/>
      <sheetName val="amortissements"/>
      <sheetName val="emprunts"/>
      <sheetName val="provisions"/>
      <sheetName val="créance_dette"/>
      <sheetName val="chargesGF"/>
      <sheetName val="produitsGF"/>
      <sheetName val="répart_charges"/>
      <sheetName val="effectifs"/>
      <sheetName val="rémunération"/>
      <sheetName val="points_euro_gvt"/>
      <sheetName val="trans_salaries"/>
      <sheetName val="trans_salariesh"/>
      <sheetName val="Tables"/>
      <sheetName val="indic_perso"/>
      <sheetName val="résultat"/>
      <sheetName val="syntheseBE"/>
      <sheetName val="syntheseCA"/>
      <sheetName val="Ann4"/>
      <sheetName val="Ann8"/>
      <sheetName val="Ann9"/>
      <sheetName val="BCB1"/>
      <sheetName val="BCB2"/>
      <sheetName val="RécapSal"/>
      <sheetName val="PersExt"/>
      <sheetName val="BAPC"/>
      <sheetName val="FamSamsah"/>
      <sheetName val="Accueil"/>
      <sheetName val="Sommaire"/>
      <sheetName val="Constantes"/>
      <sheetName val="Import"/>
      <sheetName val="Export"/>
      <sheetName val="Teleca"/>
      <sheetName val="ExportCifo"/>
      <sheetName val="dev"/>
    </sheetNames>
    <sheetDataSet>
      <sheetData sheetId="35">
        <row r="21">
          <cell r="E21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" sqref="B1:B3"/>
    </sheetView>
  </sheetViews>
  <sheetFormatPr defaultColWidth="11.57421875" defaultRowHeight="12.75"/>
  <cols>
    <col min="1" max="1" width="33.7109375" style="84" bestFit="1" customWidth="1"/>
    <col min="2" max="16384" width="11.57421875" style="84" customWidth="1"/>
  </cols>
  <sheetData>
    <row r="1" spans="1:2" ht="12.75">
      <c r="A1" s="84" t="s">
        <v>205</v>
      </c>
      <c r="B1" s="280"/>
    </row>
    <row r="2" spans="1:2" ht="12.75">
      <c r="A2" s="84" t="s">
        <v>206</v>
      </c>
      <c r="B2" s="280"/>
    </row>
    <row r="3" spans="1:2" ht="12.75">
      <c r="A3" s="84" t="s">
        <v>207</v>
      </c>
      <c r="B3" s="280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6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69" customWidth="1"/>
    <col min="2" max="2" width="44.57421875" style="69" customWidth="1"/>
    <col min="3" max="3" width="33.140625" style="69" customWidth="1"/>
    <col min="4" max="4" width="90.140625" style="69" customWidth="1"/>
    <col min="5" max="16384" width="11.421875" style="69" customWidth="1"/>
  </cols>
  <sheetData>
    <row r="1" ht="13.5" thickBot="1"/>
    <row r="2" spans="2:4" ht="13.5" thickBot="1">
      <c r="B2" s="327" t="s">
        <v>2050</v>
      </c>
      <c r="C2" s="328"/>
      <c r="D2" s="329"/>
    </row>
    <row r="3" spans="2:4" ht="13.5" thickBot="1">
      <c r="B3" s="70"/>
      <c r="C3" s="70"/>
      <c r="D3" s="70"/>
    </row>
    <row r="4" spans="2:4" ht="19.5" thickBot="1">
      <c r="B4" s="71"/>
      <c r="C4" s="72" t="s">
        <v>43</v>
      </c>
      <c r="D4" s="73" t="s">
        <v>44</v>
      </c>
    </row>
    <row r="5" spans="2:4" ht="12.75">
      <c r="B5" s="74" t="s">
        <v>430</v>
      </c>
      <c r="C5" s="74" t="s">
        <v>431</v>
      </c>
      <c r="D5" s="75" t="s">
        <v>432</v>
      </c>
    </row>
    <row r="6" spans="2:4" ht="12.75">
      <c r="B6" s="74" t="s">
        <v>433</v>
      </c>
      <c r="C6" s="76" t="s">
        <v>434</v>
      </c>
      <c r="D6" s="75" t="s">
        <v>435</v>
      </c>
    </row>
    <row r="7" spans="2:4" ht="12.75">
      <c r="B7" s="74" t="s">
        <v>436</v>
      </c>
      <c r="C7" s="74" t="s">
        <v>437</v>
      </c>
      <c r="D7" s="75" t="s">
        <v>438</v>
      </c>
    </row>
    <row r="8" spans="2:4" ht="12.75">
      <c r="B8" s="74" t="s">
        <v>439</v>
      </c>
      <c r="C8" s="74" t="s">
        <v>440</v>
      </c>
      <c r="D8" s="75" t="s">
        <v>441</v>
      </c>
    </row>
    <row r="9" spans="2:4" ht="12.75">
      <c r="B9" s="74" t="s">
        <v>442</v>
      </c>
      <c r="C9" s="74" t="s">
        <v>443</v>
      </c>
      <c r="D9" s="75" t="s">
        <v>444</v>
      </c>
    </row>
    <row r="10" spans="2:4" ht="12.75">
      <c r="B10" s="74" t="s">
        <v>445</v>
      </c>
      <c r="C10" s="74" t="s">
        <v>446</v>
      </c>
      <c r="D10" s="75" t="s">
        <v>444</v>
      </c>
    </row>
    <row r="11" spans="2:4" ht="12.75">
      <c r="B11" s="74" t="s">
        <v>447</v>
      </c>
      <c r="C11" s="74" t="s">
        <v>448</v>
      </c>
      <c r="D11" s="75" t="s">
        <v>449</v>
      </c>
    </row>
    <row r="12" spans="2:4" ht="12.75">
      <c r="B12" s="74" t="s">
        <v>450</v>
      </c>
      <c r="C12" s="74" t="s">
        <v>451</v>
      </c>
      <c r="D12" s="75" t="s">
        <v>452</v>
      </c>
    </row>
    <row r="13" spans="2:4" ht="12.75">
      <c r="B13" s="74" t="s">
        <v>453</v>
      </c>
      <c r="C13" s="74" t="s">
        <v>454</v>
      </c>
      <c r="D13" s="75" t="s">
        <v>455</v>
      </c>
    </row>
    <row r="14" spans="2:4" ht="12.75">
      <c r="B14" s="74" t="s">
        <v>456</v>
      </c>
      <c r="C14" s="74" t="s">
        <v>457</v>
      </c>
      <c r="D14" s="75" t="s">
        <v>458</v>
      </c>
    </row>
    <row r="15" spans="2:4" ht="12.75">
      <c r="B15" s="74" t="s">
        <v>459</v>
      </c>
      <c r="C15" s="74" t="s">
        <v>460</v>
      </c>
      <c r="D15" s="75" t="s">
        <v>461</v>
      </c>
    </row>
    <row r="16" spans="2:4" ht="12.75">
      <c r="B16" s="74" t="s">
        <v>462</v>
      </c>
      <c r="C16" s="74" t="s">
        <v>463</v>
      </c>
      <c r="D16" s="75" t="s">
        <v>464</v>
      </c>
    </row>
    <row r="17" spans="2:4" ht="12.75">
      <c r="B17" s="74" t="s">
        <v>465</v>
      </c>
      <c r="C17" s="74" t="s">
        <v>466</v>
      </c>
      <c r="D17" s="75" t="s">
        <v>467</v>
      </c>
    </row>
    <row r="18" spans="2:4" ht="12.75">
      <c r="B18" s="74" t="s">
        <v>468</v>
      </c>
      <c r="C18" s="74" t="s">
        <v>469</v>
      </c>
      <c r="D18" s="75" t="s">
        <v>470</v>
      </c>
    </row>
    <row r="19" spans="2:4" ht="12.75">
      <c r="B19" s="74" t="s">
        <v>471</v>
      </c>
      <c r="C19" s="74" t="s">
        <v>472</v>
      </c>
      <c r="D19" s="75" t="s">
        <v>473</v>
      </c>
    </row>
    <row r="20" spans="2:4" ht="12.75">
      <c r="B20" s="74" t="s">
        <v>474</v>
      </c>
      <c r="C20" s="74" t="s">
        <v>475</v>
      </c>
      <c r="D20" s="75" t="s">
        <v>476</v>
      </c>
    </row>
    <row r="21" spans="2:4" ht="12.75">
      <c r="B21" s="74" t="s">
        <v>477</v>
      </c>
      <c r="C21" s="74" t="s">
        <v>478</v>
      </c>
      <c r="D21" s="75" t="s">
        <v>476</v>
      </c>
    </row>
    <row r="22" spans="2:4" ht="12.75">
      <c r="B22" s="74" t="s">
        <v>479</v>
      </c>
      <c r="C22" s="74" t="s">
        <v>480</v>
      </c>
      <c r="D22" s="75" t="s">
        <v>481</v>
      </c>
    </row>
    <row r="23" spans="2:4" ht="12.75">
      <c r="B23" s="74" t="s">
        <v>482</v>
      </c>
      <c r="C23" s="74" t="s">
        <v>483</v>
      </c>
      <c r="D23" s="75" t="s">
        <v>484</v>
      </c>
    </row>
    <row r="24" spans="2:4" ht="12.75">
      <c r="B24" s="74" t="s">
        <v>485</v>
      </c>
      <c r="C24" s="74" t="s">
        <v>486</v>
      </c>
      <c r="D24" s="75" t="s">
        <v>487</v>
      </c>
    </row>
    <row r="25" spans="2:4" ht="12.75">
      <c r="B25" s="74" t="s">
        <v>488</v>
      </c>
      <c r="C25" s="74" t="s">
        <v>489</v>
      </c>
      <c r="D25" s="75" t="s">
        <v>490</v>
      </c>
    </row>
    <row r="26" spans="2:4" ht="12.75">
      <c r="B26" s="74" t="s">
        <v>491</v>
      </c>
      <c r="C26" s="74" t="s">
        <v>492</v>
      </c>
      <c r="D26" s="75" t="s">
        <v>493</v>
      </c>
    </row>
    <row r="27" spans="2:4" ht="12.75">
      <c r="B27" s="74" t="s">
        <v>494</v>
      </c>
      <c r="C27" s="74" t="s">
        <v>495</v>
      </c>
      <c r="D27" s="75" t="s">
        <v>496</v>
      </c>
    </row>
    <row r="28" spans="2:4" ht="12.75">
      <c r="B28" s="74" t="s">
        <v>497</v>
      </c>
      <c r="C28" s="74" t="s">
        <v>498</v>
      </c>
      <c r="D28" s="75" t="s">
        <v>499</v>
      </c>
    </row>
    <row r="29" spans="2:4" ht="12.75">
      <c r="B29" s="74" t="s">
        <v>500</v>
      </c>
      <c r="C29" s="74" t="s">
        <v>501</v>
      </c>
      <c r="D29" s="75" t="s">
        <v>502</v>
      </c>
    </row>
    <row r="30" spans="2:4" ht="12.75">
      <c r="B30" s="74" t="s">
        <v>503</v>
      </c>
      <c r="C30" s="74" t="s">
        <v>504</v>
      </c>
      <c r="D30" s="75" t="s">
        <v>505</v>
      </c>
    </row>
    <row r="31" spans="2:4" ht="12.75">
      <c r="B31" s="74" t="s">
        <v>506</v>
      </c>
      <c r="C31" s="74" t="s">
        <v>507</v>
      </c>
      <c r="D31" s="75" t="s">
        <v>508</v>
      </c>
    </row>
    <row r="32" spans="2:4" ht="12.75">
      <c r="B32" s="74" t="s">
        <v>509</v>
      </c>
      <c r="C32" s="74" t="s">
        <v>510</v>
      </c>
      <c r="D32" s="75" t="s">
        <v>511</v>
      </c>
    </row>
    <row r="33" spans="2:4" ht="12.75">
      <c r="B33" s="74" t="s">
        <v>512</v>
      </c>
      <c r="C33" s="74" t="s">
        <v>513</v>
      </c>
      <c r="D33" s="75" t="s">
        <v>514</v>
      </c>
    </row>
    <row r="34" spans="2:4" ht="12.75">
      <c r="B34" s="74" t="s">
        <v>515</v>
      </c>
      <c r="C34" s="74" t="s">
        <v>516</v>
      </c>
      <c r="D34" s="75" t="s">
        <v>517</v>
      </c>
    </row>
    <row r="35" spans="2:4" ht="12.75">
      <c r="B35" s="74" t="s">
        <v>518</v>
      </c>
      <c r="C35" s="74" t="s">
        <v>519</v>
      </c>
      <c r="D35" s="75" t="s">
        <v>520</v>
      </c>
    </row>
    <row r="36" spans="2:4" ht="12.75">
      <c r="B36" s="74" t="s">
        <v>521</v>
      </c>
      <c r="C36" s="74" t="s">
        <v>522</v>
      </c>
      <c r="D36" s="75" t="s">
        <v>523</v>
      </c>
    </row>
    <row r="37" spans="2:4" ht="12.75">
      <c r="B37" s="74" t="s">
        <v>524</v>
      </c>
      <c r="C37" s="74" t="s">
        <v>525</v>
      </c>
      <c r="D37" s="75" t="s">
        <v>526</v>
      </c>
    </row>
    <row r="38" spans="2:4" ht="12.75">
      <c r="B38" s="74" t="s">
        <v>527</v>
      </c>
      <c r="C38" s="74" t="s">
        <v>528</v>
      </c>
      <c r="D38" s="75" t="s">
        <v>529</v>
      </c>
    </row>
    <row r="39" spans="2:4" ht="12.75">
      <c r="B39" s="74" t="s">
        <v>530</v>
      </c>
      <c r="C39" s="74" t="s">
        <v>531</v>
      </c>
      <c r="D39" s="75" t="s">
        <v>532</v>
      </c>
    </row>
    <row r="40" spans="2:4" ht="12.75">
      <c r="B40" s="74" t="s">
        <v>533</v>
      </c>
      <c r="C40" s="74" t="s">
        <v>534</v>
      </c>
      <c r="D40" s="75" t="s">
        <v>535</v>
      </c>
    </row>
    <row r="41" spans="2:4" ht="12.75">
      <c r="B41" s="74" t="s">
        <v>536</v>
      </c>
      <c r="C41" s="74" t="s">
        <v>537</v>
      </c>
      <c r="D41" s="75" t="s">
        <v>68</v>
      </c>
    </row>
    <row r="42" spans="2:4" ht="12.75">
      <c r="B42" s="74" t="s">
        <v>538</v>
      </c>
      <c r="C42" s="74" t="s">
        <v>539</v>
      </c>
      <c r="D42" s="75" t="s">
        <v>68</v>
      </c>
    </row>
    <row r="43" spans="2:4" ht="12.75">
      <c r="B43" s="74" t="s">
        <v>540</v>
      </c>
      <c r="C43" s="74" t="s">
        <v>541</v>
      </c>
      <c r="D43" s="75" t="s">
        <v>517</v>
      </c>
    </row>
    <row r="44" spans="2:4" ht="12.75">
      <c r="B44" s="74" t="s">
        <v>542</v>
      </c>
      <c r="C44" s="74" t="s">
        <v>543</v>
      </c>
      <c r="D44" s="75" t="s">
        <v>520</v>
      </c>
    </row>
    <row r="45" spans="2:4" ht="12.75">
      <c r="B45" s="74" t="s">
        <v>544</v>
      </c>
      <c r="C45" s="74" t="s">
        <v>545</v>
      </c>
      <c r="D45" s="75" t="s">
        <v>523</v>
      </c>
    </row>
    <row r="46" spans="2:4" ht="12.75">
      <c r="B46" s="74" t="s">
        <v>546</v>
      </c>
      <c r="C46" s="74" t="s">
        <v>547</v>
      </c>
      <c r="D46" s="75" t="s">
        <v>526</v>
      </c>
    </row>
    <row r="47" spans="2:4" ht="12.75">
      <c r="B47" s="74" t="s">
        <v>548</v>
      </c>
      <c r="C47" s="74" t="s">
        <v>549</v>
      </c>
      <c r="D47" s="75" t="s">
        <v>529</v>
      </c>
    </row>
    <row r="48" spans="2:4" ht="12.75">
      <c r="B48" s="74" t="s">
        <v>550</v>
      </c>
      <c r="C48" s="74" t="s">
        <v>551</v>
      </c>
      <c r="D48" s="75" t="s">
        <v>532</v>
      </c>
    </row>
    <row r="49" spans="2:4" ht="12.75">
      <c r="B49" s="74" t="s">
        <v>552</v>
      </c>
      <c r="C49" s="74" t="s">
        <v>553</v>
      </c>
      <c r="D49" s="75" t="s">
        <v>535</v>
      </c>
    </row>
    <row r="50" spans="2:4" ht="12.75">
      <c r="B50" s="74" t="s">
        <v>554</v>
      </c>
      <c r="C50" s="74" t="s">
        <v>555</v>
      </c>
      <c r="D50" s="75" t="s">
        <v>68</v>
      </c>
    </row>
    <row r="51" spans="2:4" ht="12.75">
      <c r="B51" s="74" t="s">
        <v>556</v>
      </c>
      <c r="C51" s="74" t="s">
        <v>557</v>
      </c>
      <c r="D51" s="75" t="s">
        <v>68</v>
      </c>
    </row>
    <row r="52" spans="2:4" ht="12.75">
      <c r="B52" s="74" t="s">
        <v>558</v>
      </c>
      <c r="C52" s="74" t="s">
        <v>559</v>
      </c>
      <c r="D52" s="75" t="s">
        <v>517</v>
      </c>
    </row>
    <row r="53" spans="2:4" ht="12.75">
      <c r="B53" s="74" t="s">
        <v>560</v>
      </c>
      <c r="C53" s="74" t="s">
        <v>561</v>
      </c>
      <c r="D53" s="75" t="s">
        <v>520</v>
      </c>
    </row>
    <row r="54" spans="2:4" ht="12.75">
      <c r="B54" s="74" t="s">
        <v>562</v>
      </c>
      <c r="C54" s="74" t="s">
        <v>563</v>
      </c>
      <c r="D54" s="75" t="s">
        <v>523</v>
      </c>
    </row>
    <row r="55" spans="2:4" ht="12.75">
      <c r="B55" s="74" t="s">
        <v>564</v>
      </c>
      <c r="C55" s="74" t="s">
        <v>565</v>
      </c>
      <c r="D55" s="75" t="s">
        <v>526</v>
      </c>
    </row>
    <row r="56" spans="2:4" ht="12.75">
      <c r="B56" s="74" t="s">
        <v>566</v>
      </c>
      <c r="C56" s="74" t="s">
        <v>567</v>
      </c>
      <c r="D56" s="75" t="s">
        <v>529</v>
      </c>
    </row>
    <row r="57" spans="2:4" ht="12.75">
      <c r="B57" s="74" t="s">
        <v>568</v>
      </c>
      <c r="C57" s="74" t="s">
        <v>569</v>
      </c>
      <c r="D57" s="75" t="s">
        <v>532</v>
      </c>
    </row>
    <row r="58" spans="2:4" ht="12.75">
      <c r="B58" s="74" t="s">
        <v>570</v>
      </c>
      <c r="C58" s="74" t="s">
        <v>571</v>
      </c>
      <c r="D58" s="75" t="s">
        <v>535</v>
      </c>
    </row>
    <row r="59" spans="2:4" ht="12.75">
      <c r="B59" s="74" t="s">
        <v>572</v>
      </c>
      <c r="C59" s="74" t="s">
        <v>573</v>
      </c>
      <c r="D59" s="75" t="s">
        <v>68</v>
      </c>
    </row>
    <row r="60" spans="2:4" ht="12.75">
      <c r="B60" s="74" t="s">
        <v>574</v>
      </c>
      <c r="C60" s="74" t="s">
        <v>575</v>
      </c>
      <c r="D60" s="75" t="s">
        <v>68</v>
      </c>
    </row>
    <row r="61" spans="2:4" ht="12.75">
      <c r="B61" s="74" t="s">
        <v>576</v>
      </c>
      <c r="C61" s="74" t="s">
        <v>577</v>
      </c>
      <c r="D61" s="75" t="s">
        <v>578</v>
      </c>
    </row>
    <row r="62" spans="2:4" ht="12.75">
      <c r="B62" s="74" t="s">
        <v>579</v>
      </c>
      <c r="C62" s="74" t="s">
        <v>580</v>
      </c>
      <c r="D62" s="75" t="s">
        <v>581</v>
      </c>
    </row>
    <row r="63" spans="2:4" ht="12.75">
      <c r="B63" s="74" t="s">
        <v>582</v>
      </c>
      <c r="C63" s="74" t="s">
        <v>583</v>
      </c>
      <c r="D63" s="75" t="s">
        <v>584</v>
      </c>
    </row>
    <row r="64" spans="2:4" ht="12.75">
      <c r="B64" s="74" t="s">
        <v>585</v>
      </c>
      <c r="C64" s="74" t="s">
        <v>586</v>
      </c>
      <c r="D64" s="75" t="s">
        <v>587</v>
      </c>
    </row>
    <row r="65" spans="2:4" ht="12.75">
      <c r="B65" s="74" t="s">
        <v>588</v>
      </c>
      <c r="C65" s="74" t="s">
        <v>589</v>
      </c>
      <c r="D65" s="75" t="s">
        <v>590</v>
      </c>
    </row>
    <row r="66" spans="2:4" ht="12.75">
      <c r="B66" s="74" t="s">
        <v>591</v>
      </c>
      <c r="C66" s="74" t="s">
        <v>592</v>
      </c>
      <c r="D66" s="75" t="s">
        <v>593</v>
      </c>
    </row>
    <row r="67" spans="2:4" ht="12.75">
      <c r="B67" s="74" t="s">
        <v>594</v>
      </c>
      <c r="C67" s="74" t="s">
        <v>595</v>
      </c>
      <c r="D67" s="75" t="s">
        <v>596</v>
      </c>
    </row>
    <row r="68" spans="2:4" ht="12.75">
      <c r="B68" s="74" t="s">
        <v>597</v>
      </c>
      <c r="C68" s="74" t="s">
        <v>598</v>
      </c>
      <c r="D68" s="75" t="s">
        <v>599</v>
      </c>
    </row>
    <row r="69" spans="2:4" ht="12.75">
      <c r="B69" s="74" t="s">
        <v>600</v>
      </c>
      <c r="C69" s="74" t="s">
        <v>601</v>
      </c>
      <c r="D69" s="75" t="s">
        <v>599</v>
      </c>
    </row>
    <row r="70" spans="2:4" ht="12.75">
      <c r="B70" s="74" t="s">
        <v>602</v>
      </c>
      <c r="C70" s="74" t="s">
        <v>603</v>
      </c>
      <c r="D70" s="75" t="s">
        <v>578</v>
      </c>
    </row>
    <row r="71" spans="2:4" ht="12.75">
      <c r="B71" s="74" t="s">
        <v>604</v>
      </c>
      <c r="C71" s="74" t="s">
        <v>605</v>
      </c>
      <c r="D71" s="75" t="s">
        <v>581</v>
      </c>
    </row>
    <row r="72" spans="2:4" ht="12.75">
      <c r="B72" s="74" t="s">
        <v>606</v>
      </c>
      <c r="C72" s="74" t="s">
        <v>607</v>
      </c>
      <c r="D72" s="75" t="s">
        <v>584</v>
      </c>
    </row>
    <row r="73" spans="2:4" ht="12.75">
      <c r="B73" s="74" t="s">
        <v>608</v>
      </c>
      <c r="C73" s="74" t="s">
        <v>609</v>
      </c>
      <c r="D73" s="75" t="s">
        <v>587</v>
      </c>
    </row>
    <row r="74" spans="2:4" ht="12.75">
      <c r="B74" s="74" t="s">
        <v>610</v>
      </c>
      <c r="C74" s="74" t="s">
        <v>611</v>
      </c>
      <c r="D74" s="75" t="s">
        <v>590</v>
      </c>
    </row>
    <row r="75" spans="2:4" ht="12.75">
      <c r="B75" s="74" t="s">
        <v>612</v>
      </c>
      <c r="C75" s="74" t="s">
        <v>613</v>
      </c>
      <c r="D75" s="75" t="s">
        <v>593</v>
      </c>
    </row>
    <row r="76" spans="2:4" ht="12.75">
      <c r="B76" s="77" t="s">
        <v>614</v>
      </c>
      <c r="C76" s="77" t="s">
        <v>615</v>
      </c>
      <c r="D76" s="75" t="s">
        <v>596</v>
      </c>
    </row>
    <row r="77" spans="2:4" ht="12.75">
      <c r="B77" s="74" t="s">
        <v>616</v>
      </c>
      <c r="C77" s="74" t="s">
        <v>617</v>
      </c>
      <c r="D77" s="75" t="s">
        <v>599</v>
      </c>
    </row>
    <row r="78" spans="2:4" ht="12.75">
      <c r="B78" s="74" t="s">
        <v>618</v>
      </c>
      <c r="C78" s="74" t="s">
        <v>619</v>
      </c>
      <c r="D78" s="75" t="s">
        <v>599</v>
      </c>
    </row>
    <row r="79" spans="2:4" ht="12.75">
      <c r="B79" s="74" t="s">
        <v>620</v>
      </c>
      <c r="C79" s="74" t="s">
        <v>621</v>
      </c>
      <c r="D79" s="75" t="s">
        <v>578</v>
      </c>
    </row>
    <row r="80" spans="2:4" ht="12.75">
      <c r="B80" s="74" t="s">
        <v>622</v>
      </c>
      <c r="C80" s="74" t="s">
        <v>623</v>
      </c>
      <c r="D80" s="75" t="s">
        <v>581</v>
      </c>
    </row>
    <row r="81" spans="2:4" ht="12.75">
      <c r="B81" s="74" t="s">
        <v>624</v>
      </c>
      <c r="C81" s="74" t="s">
        <v>625</v>
      </c>
      <c r="D81" s="75" t="s">
        <v>584</v>
      </c>
    </row>
    <row r="82" spans="2:4" ht="12.75">
      <c r="B82" s="74" t="s">
        <v>626</v>
      </c>
      <c r="C82" s="74" t="s">
        <v>627</v>
      </c>
      <c r="D82" s="75" t="s">
        <v>587</v>
      </c>
    </row>
    <row r="83" spans="2:4" ht="12.75">
      <c r="B83" s="74" t="s">
        <v>628</v>
      </c>
      <c r="C83" s="74" t="s">
        <v>629</v>
      </c>
      <c r="D83" s="75" t="s">
        <v>590</v>
      </c>
    </row>
    <row r="84" spans="2:4" ht="12.75">
      <c r="B84" s="74" t="s">
        <v>630</v>
      </c>
      <c r="C84" s="74" t="s">
        <v>631</v>
      </c>
      <c r="D84" s="75" t="s">
        <v>593</v>
      </c>
    </row>
    <row r="85" spans="2:4" ht="12.75">
      <c r="B85" s="74" t="s">
        <v>632</v>
      </c>
      <c r="C85" s="74" t="s">
        <v>633</v>
      </c>
      <c r="D85" s="75" t="s">
        <v>596</v>
      </c>
    </row>
    <row r="86" spans="2:4" ht="12.75">
      <c r="B86" s="74" t="s">
        <v>634</v>
      </c>
      <c r="C86" s="74" t="s">
        <v>635</v>
      </c>
      <c r="D86" s="75" t="s">
        <v>599</v>
      </c>
    </row>
    <row r="87" spans="2:4" ht="12.75">
      <c r="B87" s="74" t="s">
        <v>636</v>
      </c>
      <c r="C87" s="74" t="s">
        <v>637</v>
      </c>
      <c r="D87" s="75" t="s">
        <v>599</v>
      </c>
    </row>
    <row r="88" spans="2:4" ht="12.75">
      <c r="B88" s="74" t="s">
        <v>638</v>
      </c>
      <c r="C88" s="74" t="s">
        <v>639</v>
      </c>
      <c r="D88" s="75" t="s">
        <v>640</v>
      </c>
    </row>
    <row r="89" spans="2:4" ht="12.75">
      <c r="B89" s="74" t="s">
        <v>641</v>
      </c>
      <c r="C89" s="74" t="s">
        <v>642</v>
      </c>
      <c r="D89" s="75" t="s">
        <v>643</v>
      </c>
    </row>
    <row r="90" spans="2:4" ht="12.75">
      <c r="B90" s="74" t="s">
        <v>644</v>
      </c>
      <c r="C90" s="74" t="s">
        <v>645</v>
      </c>
      <c r="D90" s="75" t="s">
        <v>643</v>
      </c>
    </row>
    <row r="91" spans="2:4" ht="12.75">
      <c r="B91" s="74" t="s">
        <v>646</v>
      </c>
      <c r="C91" s="74" t="s">
        <v>647</v>
      </c>
      <c r="D91" s="75" t="s">
        <v>648</v>
      </c>
    </row>
    <row r="92" spans="2:4" ht="12.75">
      <c r="B92" s="74" t="s">
        <v>649</v>
      </c>
      <c r="C92" s="74" t="s">
        <v>650</v>
      </c>
      <c r="D92" s="75" t="s">
        <v>651</v>
      </c>
    </row>
    <row r="93" spans="2:4" ht="12.75">
      <c r="B93" s="74" t="s">
        <v>652</v>
      </c>
      <c r="C93" s="74" t="s">
        <v>653</v>
      </c>
      <c r="D93" s="75" t="s">
        <v>654</v>
      </c>
    </row>
    <row r="94" spans="2:4" ht="12.75">
      <c r="B94" s="74" t="s">
        <v>655</v>
      </c>
      <c r="C94" s="74" t="s">
        <v>656</v>
      </c>
      <c r="D94" s="75" t="s">
        <v>654</v>
      </c>
    </row>
    <row r="95" spans="2:4" ht="12.75">
      <c r="B95" s="74" t="s">
        <v>657</v>
      </c>
      <c r="C95" s="74" t="s">
        <v>658</v>
      </c>
      <c r="D95" s="75" t="s">
        <v>654</v>
      </c>
    </row>
    <row r="96" spans="2:4" ht="12.75">
      <c r="B96" s="74" t="s">
        <v>659</v>
      </c>
      <c r="C96" s="74" t="s">
        <v>660</v>
      </c>
      <c r="D96" s="75" t="s">
        <v>654</v>
      </c>
    </row>
    <row r="97" spans="2:4" ht="12.75">
      <c r="B97" s="74" t="s">
        <v>661</v>
      </c>
      <c r="C97" s="74" t="s">
        <v>662</v>
      </c>
      <c r="D97" s="75" t="s">
        <v>654</v>
      </c>
    </row>
    <row r="98" spans="2:4" ht="12.75">
      <c r="B98" s="74" t="s">
        <v>663</v>
      </c>
      <c r="C98" s="74" t="s">
        <v>664</v>
      </c>
      <c r="D98" s="75" t="s">
        <v>654</v>
      </c>
    </row>
    <row r="99" spans="2:4" ht="12.75">
      <c r="B99" s="74" t="s">
        <v>665</v>
      </c>
      <c r="C99" s="74" t="s">
        <v>666</v>
      </c>
      <c r="D99" s="75" t="s">
        <v>654</v>
      </c>
    </row>
    <row r="100" spans="2:4" ht="12.75">
      <c r="B100" s="74" t="s">
        <v>667</v>
      </c>
      <c r="C100" s="74" t="s">
        <v>668</v>
      </c>
      <c r="D100" s="75" t="s">
        <v>654</v>
      </c>
    </row>
    <row r="101" spans="2:4" ht="12.75">
      <c r="B101" s="74" t="s">
        <v>669</v>
      </c>
      <c r="C101" s="74" t="s">
        <v>670</v>
      </c>
      <c r="D101" s="75" t="s">
        <v>654</v>
      </c>
    </row>
    <row r="102" spans="2:4" ht="12.75">
      <c r="B102" s="74" t="s">
        <v>671</v>
      </c>
      <c r="C102" s="74" t="s">
        <v>672</v>
      </c>
      <c r="D102" s="75" t="s">
        <v>654</v>
      </c>
    </row>
    <row r="103" spans="2:4" ht="12.75">
      <c r="B103" s="74" t="s">
        <v>673</v>
      </c>
      <c r="C103" s="74" t="s">
        <v>674</v>
      </c>
      <c r="D103" s="75" t="s">
        <v>654</v>
      </c>
    </row>
    <row r="104" spans="2:4" ht="12.75">
      <c r="B104" s="74" t="s">
        <v>675</v>
      </c>
      <c r="C104" s="74" t="s">
        <v>676</v>
      </c>
      <c r="D104" s="75" t="s">
        <v>654</v>
      </c>
    </row>
    <row r="105" spans="2:4" ht="12.75">
      <c r="B105" s="74" t="s">
        <v>677</v>
      </c>
      <c r="C105" s="74" t="s">
        <v>678</v>
      </c>
      <c r="D105" s="75" t="s">
        <v>654</v>
      </c>
    </row>
    <row r="106" spans="2:4" ht="12.75">
      <c r="B106" s="74" t="s">
        <v>679</v>
      </c>
      <c r="C106" s="74" t="s">
        <v>680</v>
      </c>
      <c r="D106" s="75" t="s">
        <v>654</v>
      </c>
    </row>
    <row r="107" spans="2:4" ht="12.75">
      <c r="B107" s="74" t="s">
        <v>681</v>
      </c>
      <c r="C107" s="74" t="s">
        <v>682</v>
      </c>
      <c r="D107" s="75" t="s">
        <v>654</v>
      </c>
    </row>
    <row r="108" spans="2:4" ht="12.75">
      <c r="B108" s="74" t="s">
        <v>683</v>
      </c>
      <c r="C108" s="74" t="s">
        <v>684</v>
      </c>
      <c r="D108" s="75" t="s">
        <v>654</v>
      </c>
    </row>
    <row r="109" spans="2:4" ht="12.75">
      <c r="B109" s="74" t="s">
        <v>685</v>
      </c>
      <c r="C109" s="74" t="s">
        <v>686</v>
      </c>
      <c r="D109" s="75" t="s">
        <v>654</v>
      </c>
    </row>
    <row r="110" spans="2:4" ht="12.75">
      <c r="B110" s="74" t="s">
        <v>687</v>
      </c>
      <c r="C110" s="74" t="s">
        <v>688</v>
      </c>
      <c r="D110" s="75" t="s">
        <v>654</v>
      </c>
    </row>
    <row r="111" spans="2:4" ht="12.75">
      <c r="B111" s="74" t="s">
        <v>689</v>
      </c>
      <c r="C111" s="74" t="s">
        <v>690</v>
      </c>
      <c r="D111" s="75" t="s">
        <v>654</v>
      </c>
    </row>
    <row r="112" spans="2:4" ht="12.75">
      <c r="B112" s="74" t="s">
        <v>691</v>
      </c>
      <c r="C112" s="74" t="s">
        <v>692</v>
      </c>
      <c r="D112" s="75" t="s">
        <v>654</v>
      </c>
    </row>
    <row r="113" spans="2:4" ht="12.75">
      <c r="B113" s="74" t="s">
        <v>693</v>
      </c>
      <c r="C113" s="74" t="s">
        <v>694</v>
      </c>
      <c r="D113" s="75" t="s">
        <v>654</v>
      </c>
    </row>
    <row r="114" spans="2:4" ht="12.75">
      <c r="B114" s="74" t="s">
        <v>695</v>
      </c>
      <c r="C114" s="74" t="s">
        <v>696</v>
      </c>
      <c r="D114" s="75" t="s">
        <v>654</v>
      </c>
    </row>
    <row r="115" spans="2:4" ht="12.75">
      <c r="B115" s="74" t="s">
        <v>697</v>
      </c>
      <c r="C115" s="74" t="s">
        <v>698</v>
      </c>
      <c r="D115" s="75" t="s">
        <v>654</v>
      </c>
    </row>
    <row r="116" spans="2:4" ht="12.75">
      <c r="B116" s="74" t="s">
        <v>699</v>
      </c>
      <c r="C116" s="74" t="s">
        <v>700</v>
      </c>
      <c r="D116" s="75" t="s">
        <v>654</v>
      </c>
    </row>
    <row r="117" spans="2:4" ht="12.75">
      <c r="B117" s="74" t="s">
        <v>701</v>
      </c>
      <c r="C117" s="74" t="s">
        <v>702</v>
      </c>
      <c r="D117" s="75" t="s">
        <v>703</v>
      </c>
    </row>
    <row r="118" spans="2:4" ht="12.75">
      <c r="B118" s="74" t="s">
        <v>704</v>
      </c>
      <c r="C118" s="74" t="s">
        <v>705</v>
      </c>
      <c r="D118" s="75" t="s">
        <v>706</v>
      </c>
    </row>
    <row r="119" spans="2:4" ht="12.75">
      <c r="B119" s="74" t="s">
        <v>707</v>
      </c>
      <c r="C119" s="74" t="s">
        <v>708</v>
      </c>
      <c r="D119" s="75" t="s">
        <v>654</v>
      </c>
    </row>
    <row r="120" spans="2:4" ht="12.75">
      <c r="B120" s="74" t="s">
        <v>709</v>
      </c>
      <c r="C120" s="74" t="s">
        <v>710</v>
      </c>
      <c r="D120" s="75" t="s">
        <v>654</v>
      </c>
    </row>
    <row r="121" spans="2:4" ht="12.75">
      <c r="B121" s="74" t="s">
        <v>711</v>
      </c>
      <c r="C121" s="74" t="s">
        <v>712</v>
      </c>
      <c r="D121" s="75" t="s">
        <v>654</v>
      </c>
    </row>
    <row r="122" spans="2:4" ht="12.75">
      <c r="B122" s="74" t="s">
        <v>713</v>
      </c>
      <c r="C122" s="74" t="s">
        <v>714</v>
      </c>
      <c r="D122" s="75" t="s">
        <v>654</v>
      </c>
    </row>
    <row r="123" spans="2:4" ht="12.75">
      <c r="B123" s="74" t="s">
        <v>715</v>
      </c>
      <c r="C123" s="74" t="s">
        <v>716</v>
      </c>
      <c r="D123" s="75" t="s">
        <v>654</v>
      </c>
    </row>
    <row r="124" spans="2:4" ht="12.75">
      <c r="B124" s="74" t="s">
        <v>717</v>
      </c>
      <c r="C124" s="74" t="s">
        <v>718</v>
      </c>
      <c r="D124" s="75" t="s">
        <v>654</v>
      </c>
    </row>
    <row r="125" spans="2:4" ht="12.75">
      <c r="B125" s="69" t="s">
        <v>719</v>
      </c>
      <c r="C125" s="69" t="s">
        <v>720</v>
      </c>
      <c r="D125" s="69" t="s">
        <v>654</v>
      </c>
    </row>
    <row r="126" spans="2:4" ht="12.75">
      <c r="B126" s="69" t="s">
        <v>721</v>
      </c>
      <c r="C126" s="69" t="s">
        <v>722</v>
      </c>
      <c r="D126" s="69" t="s">
        <v>654</v>
      </c>
    </row>
    <row r="127" spans="2:4" ht="12.75">
      <c r="B127" s="69" t="s">
        <v>723</v>
      </c>
      <c r="C127" s="69" t="s">
        <v>724</v>
      </c>
      <c r="D127" s="69" t="s">
        <v>654</v>
      </c>
    </row>
    <row r="128" spans="2:4" ht="12.75">
      <c r="B128" s="69" t="s">
        <v>725</v>
      </c>
      <c r="C128" s="69" t="s">
        <v>726</v>
      </c>
      <c r="D128" s="69" t="s">
        <v>654</v>
      </c>
    </row>
    <row r="129" spans="2:4" ht="12.75">
      <c r="B129" s="69" t="s">
        <v>727</v>
      </c>
      <c r="C129" s="69" t="s">
        <v>728</v>
      </c>
      <c r="D129" s="69" t="s">
        <v>654</v>
      </c>
    </row>
    <row r="130" spans="2:4" ht="12.75">
      <c r="B130" s="69" t="s">
        <v>729</v>
      </c>
      <c r="C130" s="69" t="s">
        <v>730</v>
      </c>
      <c r="D130" s="69" t="s">
        <v>654</v>
      </c>
    </row>
    <row r="131" spans="2:4" ht="12.75">
      <c r="B131" s="69" t="s">
        <v>731</v>
      </c>
      <c r="C131" s="69" t="s">
        <v>732</v>
      </c>
      <c r="D131" s="69" t="s">
        <v>654</v>
      </c>
    </row>
    <row r="132" spans="2:4" ht="12.75">
      <c r="B132" s="69" t="s">
        <v>733</v>
      </c>
      <c r="C132" s="69" t="s">
        <v>734</v>
      </c>
      <c r="D132" s="69" t="s">
        <v>654</v>
      </c>
    </row>
    <row r="133" spans="2:4" ht="12.75">
      <c r="B133" s="69" t="s">
        <v>735</v>
      </c>
      <c r="C133" s="69" t="s">
        <v>736</v>
      </c>
      <c r="D133" s="69" t="s">
        <v>654</v>
      </c>
    </row>
    <row r="134" spans="2:4" ht="12.75">
      <c r="B134" s="69" t="s">
        <v>737</v>
      </c>
      <c r="C134" s="69" t="s">
        <v>738</v>
      </c>
      <c r="D134" s="69" t="s">
        <v>654</v>
      </c>
    </row>
    <row r="135" spans="2:4" ht="12.75">
      <c r="B135" s="69" t="s">
        <v>739</v>
      </c>
      <c r="C135" s="69" t="s">
        <v>740</v>
      </c>
      <c r="D135" s="69" t="s">
        <v>654</v>
      </c>
    </row>
    <row r="136" spans="2:4" ht="12.75">
      <c r="B136" s="69" t="s">
        <v>741</v>
      </c>
      <c r="C136" s="69" t="s">
        <v>742</v>
      </c>
      <c r="D136" s="69" t="s">
        <v>654</v>
      </c>
    </row>
    <row r="137" spans="2:4" ht="12.75">
      <c r="B137" s="69" t="s">
        <v>743</v>
      </c>
      <c r="C137" s="69" t="s">
        <v>744</v>
      </c>
      <c r="D137" s="69" t="s">
        <v>654</v>
      </c>
    </row>
    <row r="138" spans="2:4" ht="12.75">
      <c r="B138" s="69" t="s">
        <v>745</v>
      </c>
      <c r="C138" s="69" t="s">
        <v>746</v>
      </c>
      <c r="D138" s="69" t="s">
        <v>654</v>
      </c>
    </row>
    <row r="139" spans="2:4" ht="12.75">
      <c r="B139" s="69" t="s">
        <v>747</v>
      </c>
      <c r="C139" s="69" t="s">
        <v>748</v>
      </c>
      <c r="D139" s="69" t="s">
        <v>654</v>
      </c>
    </row>
    <row r="140" spans="2:4" ht="12.75">
      <c r="B140" s="69" t="s">
        <v>749</v>
      </c>
      <c r="C140" s="69" t="s">
        <v>750</v>
      </c>
      <c r="D140" s="69" t="s">
        <v>654</v>
      </c>
    </row>
    <row r="141" spans="2:4" ht="12.75">
      <c r="B141" s="69" t="s">
        <v>751</v>
      </c>
      <c r="C141" s="69" t="s">
        <v>752</v>
      </c>
      <c r="D141" s="69" t="s">
        <v>654</v>
      </c>
    </row>
    <row r="142" spans="2:4" ht="12.75">
      <c r="B142" s="69" t="s">
        <v>753</v>
      </c>
      <c r="C142" s="69" t="s">
        <v>754</v>
      </c>
      <c r="D142" s="69" t="s">
        <v>654</v>
      </c>
    </row>
    <row r="143" spans="2:4" ht="12.75">
      <c r="B143" s="69" t="s">
        <v>755</v>
      </c>
      <c r="C143" s="69" t="s">
        <v>756</v>
      </c>
      <c r="D143" s="69" t="s">
        <v>703</v>
      </c>
    </row>
    <row r="144" spans="2:4" ht="12.75">
      <c r="B144" s="69" t="s">
        <v>757</v>
      </c>
      <c r="C144" s="69" t="s">
        <v>758</v>
      </c>
      <c r="D144" s="69" t="s">
        <v>706</v>
      </c>
    </row>
    <row r="145" spans="2:4" ht="12.75">
      <c r="B145" s="69" t="s">
        <v>759</v>
      </c>
      <c r="C145" s="69" t="s">
        <v>760</v>
      </c>
      <c r="D145" s="69" t="s">
        <v>654</v>
      </c>
    </row>
    <row r="146" spans="2:4" ht="12.75">
      <c r="B146" s="69" t="s">
        <v>761</v>
      </c>
      <c r="C146" s="69" t="s">
        <v>762</v>
      </c>
      <c r="D146" s="69" t="s">
        <v>654</v>
      </c>
    </row>
    <row r="147" spans="2:4" ht="12.75">
      <c r="B147" s="69" t="s">
        <v>763</v>
      </c>
      <c r="C147" s="69" t="s">
        <v>764</v>
      </c>
      <c r="D147" s="69" t="s">
        <v>654</v>
      </c>
    </row>
    <row r="148" spans="2:4" ht="12.75">
      <c r="B148" s="69" t="s">
        <v>765</v>
      </c>
      <c r="C148" s="69" t="s">
        <v>766</v>
      </c>
      <c r="D148" s="69" t="s">
        <v>654</v>
      </c>
    </row>
    <row r="149" spans="2:4" ht="12.75">
      <c r="B149" s="69" t="s">
        <v>767</v>
      </c>
      <c r="C149" s="69" t="s">
        <v>768</v>
      </c>
      <c r="D149" s="69" t="s">
        <v>654</v>
      </c>
    </row>
    <row r="150" spans="2:4" ht="12.75">
      <c r="B150" s="69" t="s">
        <v>769</v>
      </c>
      <c r="C150" s="69" t="s">
        <v>770</v>
      </c>
      <c r="D150" s="69" t="s">
        <v>654</v>
      </c>
    </row>
    <row r="151" spans="2:4" ht="12.75">
      <c r="B151" s="69" t="s">
        <v>771</v>
      </c>
      <c r="C151" s="69" t="s">
        <v>772</v>
      </c>
      <c r="D151" s="69" t="s">
        <v>654</v>
      </c>
    </row>
    <row r="152" spans="2:4" ht="12.75">
      <c r="B152" s="69" t="s">
        <v>773</v>
      </c>
      <c r="C152" s="69" t="s">
        <v>774</v>
      </c>
      <c r="D152" s="69" t="s">
        <v>654</v>
      </c>
    </row>
    <row r="153" spans="2:4" ht="12.75">
      <c r="B153" s="69" t="s">
        <v>775</v>
      </c>
      <c r="C153" s="69" t="s">
        <v>776</v>
      </c>
      <c r="D153" s="69" t="s">
        <v>654</v>
      </c>
    </row>
    <row r="154" spans="2:4" ht="12.75">
      <c r="B154" s="69" t="s">
        <v>777</v>
      </c>
      <c r="C154" s="69" t="s">
        <v>778</v>
      </c>
      <c r="D154" s="69" t="s">
        <v>654</v>
      </c>
    </row>
    <row r="155" spans="2:4" ht="12.75">
      <c r="B155" s="69" t="s">
        <v>779</v>
      </c>
      <c r="C155" s="69" t="s">
        <v>780</v>
      </c>
      <c r="D155" s="69" t="s">
        <v>654</v>
      </c>
    </row>
    <row r="156" spans="2:4" ht="12.75">
      <c r="B156" s="69" t="s">
        <v>781</v>
      </c>
      <c r="C156" s="69" t="s">
        <v>782</v>
      </c>
      <c r="D156" s="69" t="s">
        <v>654</v>
      </c>
    </row>
    <row r="157" spans="2:4" ht="12.75">
      <c r="B157" s="69" t="s">
        <v>783</v>
      </c>
      <c r="C157" s="69" t="s">
        <v>784</v>
      </c>
      <c r="D157" s="69" t="s">
        <v>654</v>
      </c>
    </row>
    <row r="158" spans="2:4" ht="12.75">
      <c r="B158" s="69" t="s">
        <v>785</v>
      </c>
      <c r="C158" s="69" t="s">
        <v>786</v>
      </c>
      <c r="D158" s="69" t="s">
        <v>654</v>
      </c>
    </row>
    <row r="159" spans="2:4" ht="12.75">
      <c r="B159" s="69" t="s">
        <v>787</v>
      </c>
      <c r="C159" s="69" t="s">
        <v>788</v>
      </c>
      <c r="D159" s="69" t="s">
        <v>654</v>
      </c>
    </row>
    <row r="160" spans="2:4" ht="12.75">
      <c r="B160" s="69" t="s">
        <v>789</v>
      </c>
      <c r="C160" s="69" t="s">
        <v>790</v>
      </c>
      <c r="D160" s="69" t="s">
        <v>654</v>
      </c>
    </row>
    <row r="161" spans="2:4" ht="12.75">
      <c r="B161" s="69" t="s">
        <v>791</v>
      </c>
      <c r="C161" s="69" t="s">
        <v>792</v>
      </c>
      <c r="D161" s="69" t="s">
        <v>654</v>
      </c>
    </row>
    <row r="162" spans="2:4" ht="12.75">
      <c r="B162" s="69" t="s">
        <v>793</v>
      </c>
      <c r="C162" s="69" t="s">
        <v>794</v>
      </c>
      <c r="D162" s="69" t="s">
        <v>654</v>
      </c>
    </row>
    <row r="163" spans="2:4" ht="12.75">
      <c r="B163" s="69" t="s">
        <v>795</v>
      </c>
      <c r="C163" s="69" t="s">
        <v>796</v>
      </c>
      <c r="D163" s="69" t="s">
        <v>654</v>
      </c>
    </row>
    <row r="164" spans="2:4" ht="12.75">
      <c r="B164" s="69" t="s">
        <v>797</v>
      </c>
      <c r="C164" s="69" t="s">
        <v>798</v>
      </c>
      <c r="D164" s="69" t="s">
        <v>654</v>
      </c>
    </row>
    <row r="165" spans="2:4" ht="12.75">
      <c r="B165" s="69" t="s">
        <v>799</v>
      </c>
      <c r="C165" s="69" t="s">
        <v>800</v>
      </c>
      <c r="D165" s="69" t="s">
        <v>654</v>
      </c>
    </row>
    <row r="166" spans="2:4" ht="12.75">
      <c r="B166" s="69" t="s">
        <v>801</v>
      </c>
      <c r="C166" s="69" t="s">
        <v>802</v>
      </c>
      <c r="D166" s="69" t="s">
        <v>654</v>
      </c>
    </row>
    <row r="167" spans="2:4" ht="12.75">
      <c r="B167" s="69" t="s">
        <v>803</v>
      </c>
      <c r="C167" s="69" t="s">
        <v>804</v>
      </c>
      <c r="D167" s="69" t="s">
        <v>654</v>
      </c>
    </row>
    <row r="168" spans="2:4" ht="12.75">
      <c r="B168" s="69" t="s">
        <v>805</v>
      </c>
      <c r="C168" s="69" t="s">
        <v>806</v>
      </c>
      <c r="D168" s="69" t="s">
        <v>654</v>
      </c>
    </row>
    <row r="169" spans="2:4" ht="12.75">
      <c r="B169" s="69" t="s">
        <v>807</v>
      </c>
      <c r="C169" s="69" t="s">
        <v>808</v>
      </c>
      <c r="D169" s="69" t="s">
        <v>703</v>
      </c>
    </row>
    <row r="170" spans="2:4" ht="12.75">
      <c r="B170" s="69" t="s">
        <v>809</v>
      </c>
      <c r="C170" s="69" t="s">
        <v>810</v>
      </c>
      <c r="D170" s="69" t="s">
        <v>706</v>
      </c>
    </row>
    <row r="171" spans="2:4" ht="12.75">
      <c r="B171" s="69" t="s">
        <v>811</v>
      </c>
      <c r="C171" s="69" t="s">
        <v>812</v>
      </c>
      <c r="D171" s="69" t="s">
        <v>654</v>
      </c>
    </row>
    <row r="172" spans="2:4" ht="12.75">
      <c r="B172" s="69" t="s">
        <v>813</v>
      </c>
      <c r="C172" s="69" t="s">
        <v>814</v>
      </c>
      <c r="D172" s="69" t="s">
        <v>654</v>
      </c>
    </row>
    <row r="173" spans="2:4" ht="12.75">
      <c r="B173" s="69" t="s">
        <v>815</v>
      </c>
      <c r="C173" s="69" t="s">
        <v>816</v>
      </c>
      <c r="D173" s="69" t="s">
        <v>654</v>
      </c>
    </row>
    <row r="174" spans="2:4" ht="12.75">
      <c r="B174" s="69" t="s">
        <v>817</v>
      </c>
      <c r="C174" s="69" t="s">
        <v>818</v>
      </c>
      <c r="D174" s="69" t="s">
        <v>654</v>
      </c>
    </row>
    <row r="175" spans="2:4" ht="12.75">
      <c r="B175" s="69" t="s">
        <v>819</v>
      </c>
      <c r="C175" s="69" t="s">
        <v>820</v>
      </c>
      <c r="D175" s="69" t="s">
        <v>654</v>
      </c>
    </row>
    <row r="176" spans="2:4" ht="12.75">
      <c r="B176" s="69" t="s">
        <v>821</v>
      </c>
      <c r="C176" s="69" t="s">
        <v>822</v>
      </c>
      <c r="D176" s="69" t="s">
        <v>654</v>
      </c>
    </row>
    <row r="177" spans="2:4" ht="12.75">
      <c r="B177" s="69" t="s">
        <v>823</v>
      </c>
      <c r="C177" s="69" t="s">
        <v>824</v>
      </c>
      <c r="D177" s="69" t="s">
        <v>654</v>
      </c>
    </row>
    <row r="178" spans="2:4" ht="12.75">
      <c r="B178" s="69" t="s">
        <v>825</v>
      </c>
      <c r="C178" s="69" t="s">
        <v>826</v>
      </c>
      <c r="D178" s="69" t="s">
        <v>654</v>
      </c>
    </row>
    <row r="179" spans="2:4" ht="12.75">
      <c r="B179" s="69" t="s">
        <v>827</v>
      </c>
      <c r="C179" s="69" t="s">
        <v>828</v>
      </c>
      <c r="D179" s="69" t="s">
        <v>654</v>
      </c>
    </row>
    <row r="180" spans="2:4" ht="12.75">
      <c r="B180" s="69" t="s">
        <v>829</v>
      </c>
      <c r="C180" s="69" t="s">
        <v>830</v>
      </c>
      <c r="D180" s="69" t="s">
        <v>654</v>
      </c>
    </row>
    <row r="181" spans="2:4" ht="12.75">
      <c r="B181" s="69" t="s">
        <v>831</v>
      </c>
      <c r="C181" s="69" t="s">
        <v>832</v>
      </c>
      <c r="D181" s="69" t="s">
        <v>654</v>
      </c>
    </row>
    <row r="182" spans="2:4" ht="12.75">
      <c r="B182" s="69" t="s">
        <v>833</v>
      </c>
      <c r="C182" s="69" t="s">
        <v>834</v>
      </c>
      <c r="D182" s="69" t="s">
        <v>654</v>
      </c>
    </row>
    <row r="183" spans="2:4" ht="12.75">
      <c r="B183" s="69" t="s">
        <v>835</v>
      </c>
      <c r="C183" s="69" t="s">
        <v>836</v>
      </c>
      <c r="D183" s="69" t="s">
        <v>654</v>
      </c>
    </row>
    <row r="184" spans="2:4" ht="12.75">
      <c r="B184" s="69" t="s">
        <v>837</v>
      </c>
      <c r="C184" s="69" t="s">
        <v>838</v>
      </c>
      <c r="D184" s="69" t="s">
        <v>654</v>
      </c>
    </row>
    <row r="185" spans="2:4" ht="12.75">
      <c r="B185" s="69" t="s">
        <v>839</v>
      </c>
      <c r="C185" s="69" t="s">
        <v>840</v>
      </c>
      <c r="D185" s="69" t="s">
        <v>654</v>
      </c>
    </row>
    <row r="186" spans="2:4" ht="12.75">
      <c r="B186" s="69" t="s">
        <v>841</v>
      </c>
      <c r="C186" s="69" t="s">
        <v>842</v>
      </c>
      <c r="D186" s="69" t="s">
        <v>654</v>
      </c>
    </row>
    <row r="187" spans="2:4" ht="12.75">
      <c r="B187" s="69" t="s">
        <v>843</v>
      </c>
      <c r="C187" s="69" t="s">
        <v>844</v>
      </c>
      <c r="D187" s="69" t="s">
        <v>654</v>
      </c>
    </row>
    <row r="188" spans="2:4" ht="12.75">
      <c r="B188" s="69" t="s">
        <v>845</v>
      </c>
      <c r="C188" s="69" t="s">
        <v>846</v>
      </c>
      <c r="D188" s="69" t="s">
        <v>654</v>
      </c>
    </row>
    <row r="189" spans="2:4" ht="12.75">
      <c r="B189" s="69" t="s">
        <v>847</v>
      </c>
      <c r="C189" s="69" t="s">
        <v>848</v>
      </c>
      <c r="D189" s="69" t="s">
        <v>654</v>
      </c>
    </row>
    <row r="190" spans="2:4" ht="12.75">
      <c r="B190" s="69" t="s">
        <v>849</v>
      </c>
      <c r="C190" s="69" t="s">
        <v>850</v>
      </c>
      <c r="D190" s="69" t="s">
        <v>654</v>
      </c>
    </row>
    <row r="191" spans="2:4" ht="12.75">
      <c r="B191" s="69" t="s">
        <v>851</v>
      </c>
      <c r="C191" s="69" t="s">
        <v>852</v>
      </c>
      <c r="D191" s="69" t="s">
        <v>654</v>
      </c>
    </row>
    <row r="192" spans="2:4" ht="12.75">
      <c r="B192" s="69" t="s">
        <v>853</v>
      </c>
      <c r="C192" s="69" t="s">
        <v>854</v>
      </c>
      <c r="D192" s="69" t="s">
        <v>654</v>
      </c>
    </row>
    <row r="193" spans="2:4" ht="12.75">
      <c r="B193" s="69" t="s">
        <v>855</v>
      </c>
      <c r="C193" s="69" t="s">
        <v>856</v>
      </c>
      <c r="D193" s="69" t="s">
        <v>654</v>
      </c>
    </row>
    <row r="194" spans="2:4" ht="12.75">
      <c r="B194" s="69" t="s">
        <v>857</v>
      </c>
      <c r="C194" s="69" t="s">
        <v>858</v>
      </c>
      <c r="D194" s="69" t="s">
        <v>654</v>
      </c>
    </row>
    <row r="195" spans="2:4" ht="12.75">
      <c r="B195" s="69" t="s">
        <v>859</v>
      </c>
      <c r="C195" s="69" t="s">
        <v>860</v>
      </c>
      <c r="D195" s="69" t="s">
        <v>703</v>
      </c>
    </row>
    <row r="196" spans="2:4" ht="12.75">
      <c r="B196" s="69" t="s">
        <v>861</v>
      </c>
      <c r="C196" s="69" t="s">
        <v>862</v>
      </c>
      <c r="D196" s="69" t="s">
        <v>706</v>
      </c>
    </row>
    <row r="197" spans="2:4" ht="12.75">
      <c r="B197" s="69" t="s">
        <v>863</v>
      </c>
      <c r="C197" s="69" t="s">
        <v>864</v>
      </c>
      <c r="D197" s="69" t="s">
        <v>654</v>
      </c>
    </row>
    <row r="198" spans="2:4" ht="12.75">
      <c r="B198" s="69" t="s">
        <v>865</v>
      </c>
      <c r="C198" s="69" t="s">
        <v>866</v>
      </c>
      <c r="D198" s="69" t="s">
        <v>654</v>
      </c>
    </row>
    <row r="199" spans="2:4" ht="12.75">
      <c r="B199" s="69" t="s">
        <v>867</v>
      </c>
      <c r="C199" s="69" t="s">
        <v>868</v>
      </c>
      <c r="D199" s="69" t="s">
        <v>654</v>
      </c>
    </row>
    <row r="200" spans="2:4" ht="12.75">
      <c r="B200" s="69" t="s">
        <v>869</v>
      </c>
      <c r="C200" s="69" t="s">
        <v>870</v>
      </c>
      <c r="D200" s="69" t="s">
        <v>654</v>
      </c>
    </row>
    <row r="201" spans="2:4" ht="12.75">
      <c r="B201" s="69" t="s">
        <v>871</v>
      </c>
      <c r="C201" s="69" t="s">
        <v>872</v>
      </c>
      <c r="D201" s="69" t="s">
        <v>654</v>
      </c>
    </row>
    <row r="202" spans="2:4" ht="12.75">
      <c r="B202" s="69" t="s">
        <v>873</v>
      </c>
      <c r="C202" s="69" t="s">
        <v>874</v>
      </c>
      <c r="D202" s="69" t="s">
        <v>654</v>
      </c>
    </row>
    <row r="203" spans="2:4" ht="12.75">
      <c r="B203" s="69" t="s">
        <v>875</v>
      </c>
      <c r="C203" s="69" t="s">
        <v>876</v>
      </c>
      <c r="D203" s="69" t="s">
        <v>654</v>
      </c>
    </row>
    <row r="204" spans="2:4" ht="12.75">
      <c r="B204" s="69" t="s">
        <v>877</v>
      </c>
      <c r="C204" s="69" t="s">
        <v>878</v>
      </c>
      <c r="D204" s="69" t="s">
        <v>654</v>
      </c>
    </row>
    <row r="205" spans="2:4" ht="12.75">
      <c r="B205" s="69" t="s">
        <v>879</v>
      </c>
      <c r="C205" s="69" t="s">
        <v>880</v>
      </c>
      <c r="D205" s="69" t="s">
        <v>654</v>
      </c>
    </row>
    <row r="206" spans="2:4" ht="12.75">
      <c r="B206" s="69" t="s">
        <v>881</v>
      </c>
      <c r="C206" s="69" t="s">
        <v>882</v>
      </c>
      <c r="D206" s="69" t="s">
        <v>654</v>
      </c>
    </row>
    <row r="207" spans="2:4" ht="12.75">
      <c r="B207" s="69" t="s">
        <v>883</v>
      </c>
      <c r="C207" s="69" t="s">
        <v>884</v>
      </c>
      <c r="D207" s="69" t="s">
        <v>654</v>
      </c>
    </row>
    <row r="208" spans="2:4" ht="12.75">
      <c r="B208" s="69" t="s">
        <v>885</v>
      </c>
      <c r="C208" s="69" t="s">
        <v>886</v>
      </c>
      <c r="D208" s="69" t="s">
        <v>654</v>
      </c>
    </row>
    <row r="209" spans="2:4" ht="12.75">
      <c r="B209" s="69" t="s">
        <v>887</v>
      </c>
      <c r="C209" s="69" t="s">
        <v>888</v>
      </c>
      <c r="D209" s="69" t="s">
        <v>654</v>
      </c>
    </row>
    <row r="210" spans="2:4" ht="12.75">
      <c r="B210" s="69" t="s">
        <v>889</v>
      </c>
      <c r="C210" s="69" t="s">
        <v>890</v>
      </c>
      <c r="D210" s="69" t="s">
        <v>654</v>
      </c>
    </row>
    <row r="211" spans="2:4" ht="12.75">
      <c r="B211" s="69" t="s">
        <v>891</v>
      </c>
      <c r="C211" s="69" t="s">
        <v>892</v>
      </c>
      <c r="D211" s="69" t="s">
        <v>654</v>
      </c>
    </row>
    <row r="212" spans="2:4" ht="12.75">
      <c r="B212" s="69" t="s">
        <v>893</v>
      </c>
      <c r="C212" s="69" t="s">
        <v>894</v>
      </c>
      <c r="D212" s="69" t="s">
        <v>654</v>
      </c>
    </row>
    <row r="213" spans="2:4" ht="12.75">
      <c r="B213" s="69" t="s">
        <v>895</v>
      </c>
      <c r="C213" s="69" t="s">
        <v>896</v>
      </c>
      <c r="D213" s="69" t="s">
        <v>654</v>
      </c>
    </row>
    <row r="214" spans="2:4" ht="12.75">
      <c r="B214" s="69" t="s">
        <v>897</v>
      </c>
      <c r="C214" s="69" t="s">
        <v>898</v>
      </c>
      <c r="D214" s="69" t="s">
        <v>654</v>
      </c>
    </row>
    <row r="215" spans="2:4" ht="12.75">
      <c r="B215" s="69" t="s">
        <v>899</v>
      </c>
      <c r="C215" s="69" t="s">
        <v>900</v>
      </c>
      <c r="D215" s="69" t="s">
        <v>654</v>
      </c>
    </row>
    <row r="216" spans="2:4" ht="12.75">
      <c r="B216" s="69" t="s">
        <v>901</v>
      </c>
      <c r="C216" s="69" t="s">
        <v>902</v>
      </c>
      <c r="D216" s="69" t="s">
        <v>654</v>
      </c>
    </row>
    <row r="217" spans="2:4" ht="12.75">
      <c r="B217" s="69" t="s">
        <v>903</v>
      </c>
      <c r="C217" s="69" t="s">
        <v>904</v>
      </c>
      <c r="D217" s="69" t="s">
        <v>654</v>
      </c>
    </row>
    <row r="218" spans="2:4" ht="12.75">
      <c r="B218" s="69" t="s">
        <v>905</v>
      </c>
      <c r="C218" s="69" t="s">
        <v>906</v>
      </c>
      <c r="D218" s="69" t="s">
        <v>654</v>
      </c>
    </row>
    <row r="219" spans="2:4" ht="12.75">
      <c r="B219" s="69" t="s">
        <v>907</v>
      </c>
      <c r="C219" s="69" t="s">
        <v>908</v>
      </c>
      <c r="D219" s="69" t="s">
        <v>654</v>
      </c>
    </row>
    <row r="220" spans="2:4" ht="12.75">
      <c r="B220" s="69" t="s">
        <v>909</v>
      </c>
      <c r="C220" s="69" t="s">
        <v>910</v>
      </c>
      <c r="D220" s="69" t="s">
        <v>654</v>
      </c>
    </row>
    <row r="221" spans="2:4" ht="12.75">
      <c r="B221" s="69" t="s">
        <v>911</v>
      </c>
      <c r="C221" s="69" t="s">
        <v>912</v>
      </c>
      <c r="D221" s="69" t="s">
        <v>703</v>
      </c>
    </row>
    <row r="222" spans="2:4" ht="12.75">
      <c r="B222" s="69" t="s">
        <v>913</v>
      </c>
      <c r="C222" s="69" t="s">
        <v>914</v>
      </c>
      <c r="D222" s="69" t="s">
        <v>706</v>
      </c>
    </row>
    <row r="223" spans="2:4" ht="12.75">
      <c r="B223" s="69" t="s">
        <v>915</v>
      </c>
      <c r="C223" s="69" t="s">
        <v>916</v>
      </c>
      <c r="D223" s="69" t="s">
        <v>654</v>
      </c>
    </row>
    <row r="224" spans="2:4" ht="12.75">
      <c r="B224" s="69" t="s">
        <v>917</v>
      </c>
      <c r="C224" s="69" t="s">
        <v>918</v>
      </c>
      <c r="D224" s="69" t="s">
        <v>654</v>
      </c>
    </row>
    <row r="225" spans="2:4" ht="12.75">
      <c r="B225" s="69" t="s">
        <v>919</v>
      </c>
      <c r="C225" s="69" t="s">
        <v>920</v>
      </c>
      <c r="D225" s="69" t="s">
        <v>654</v>
      </c>
    </row>
    <row r="226" spans="2:4" ht="12.75">
      <c r="B226" s="69" t="s">
        <v>921</v>
      </c>
      <c r="C226" s="69" t="s">
        <v>922</v>
      </c>
      <c r="D226" s="69" t="s">
        <v>654</v>
      </c>
    </row>
    <row r="227" spans="2:4" ht="12.75">
      <c r="B227" s="69" t="s">
        <v>923</v>
      </c>
      <c r="C227" s="69" t="s">
        <v>924</v>
      </c>
      <c r="D227" s="69" t="s">
        <v>654</v>
      </c>
    </row>
    <row r="228" spans="2:4" ht="12.75">
      <c r="B228" s="69" t="s">
        <v>925</v>
      </c>
      <c r="C228" s="69" t="s">
        <v>926</v>
      </c>
      <c r="D228" s="69" t="s">
        <v>654</v>
      </c>
    </row>
    <row r="229" spans="2:4" ht="12.75">
      <c r="B229" s="69" t="s">
        <v>927</v>
      </c>
      <c r="C229" s="69" t="s">
        <v>928</v>
      </c>
      <c r="D229" s="69" t="s">
        <v>654</v>
      </c>
    </row>
    <row r="230" spans="2:4" ht="12.75">
      <c r="B230" s="69" t="s">
        <v>929</v>
      </c>
      <c r="C230" s="69" t="s">
        <v>930</v>
      </c>
      <c r="D230" s="69" t="s">
        <v>654</v>
      </c>
    </row>
    <row r="231" spans="2:4" ht="12.75">
      <c r="B231" s="69" t="s">
        <v>931</v>
      </c>
      <c r="C231" s="69" t="s">
        <v>932</v>
      </c>
      <c r="D231" s="69" t="s">
        <v>654</v>
      </c>
    </row>
    <row r="232" spans="2:4" ht="12.75">
      <c r="B232" s="69" t="s">
        <v>933</v>
      </c>
      <c r="C232" s="69" t="s">
        <v>934</v>
      </c>
      <c r="D232" s="69" t="s">
        <v>654</v>
      </c>
    </row>
    <row r="233" spans="2:4" ht="12.75">
      <c r="B233" s="69" t="s">
        <v>935</v>
      </c>
      <c r="C233" s="69" t="s">
        <v>936</v>
      </c>
      <c r="D233" s="69" t="s">
        <v>654</v>
      </c>
    </row>
    <row r="234" spans="2:4" ht="12.75">
      <c r="B234" s="69" t="s">
        <v>937</v>
      </c>
      <c r="C234" s="69" t="s">
        <v>938</v>
      </c>
      <c r="D234" s="69" t="s">
        <v>654</v>
      </c>
    </row>
    <row r="235" spans="2:4" ht="12.75">
      <c r="B235" s="69" t="s">
        <v>939</v>
      </c>
      <c r="C235" s="69" t="s">
        <v>940</v>
      </c>
      <c r="D235" s="69" t="s">
        <v>654</v>
      </c>
    </row>
    <row r="236" spans="2:4" ht="12.75">
      <c r="B236" s="69" t="s">
        <v>941</v>
      </c>
      <c r="C236" s="69" t="s">
        <v>942</v>
      </c>
      <c r="D236" s="69" t="s">
        <v>654</v>
      </c>
    </row>
    <row r="237" spans="2:4" ht="12.75">
      <c r="B237" s="69" t="s">
        <v>943</v>
      </c>
      <c r="C237" s="69" t="s">
        <v>944</v>
      </c>
      <c r="D237" s="69" t="s">
        <v>654</v>
      </c>
    </row>
    <row r="238" spans="2:4" ht="12.75">
      <c r="B238" s="69" t="s">
        <v>945</v>
      </c>
      <c r="C238" s="69" t="s">
        <v>946</v>
      </c>
      <c r="D238" s="69" t="s">
        <v>654</v>
      </c>
    </row>
    <row r="239" spans="2:4" ht="12.75">
      <c r="B239" s="69" t="s">
        <v>947</v>
      </c>
      <c r="C239" s="69" t="s">
        <v>948</v>
      </c>
      <c r="D239" s="69" t="s">
        <v>654</v>
      </c>
    </row>
    <row r="240" spans="2:4" ht="12.75">
      <c r="B240" s="69" t="s">
        <v>949</v>
      </c>
      <c r="C240" s="69" t="s">
        <v>950</v>
      </c>
      <c r="D240" s="69" t="s">
        <v>654</v>
      </c>
    </row>
    <row r="241" spans="2:4" ht="12.75">
      <c r="B241" s="69" t="s">
        <v>951</v>
      </c>
      <c r="C241" s="69" t="s">
        <v>952</v>
      </c>
      <c r="D241" s="69" t="s">
        <v>654</v>
      </c>
    </row>
    <row r="242" spans="2:4" ht="12.75">
      <c r="B242" s="69" t="s">
        <v>953</v>
      </c>
      <c r="C242" s="69" t="s">
        <v>954</v>
      </c>
      <c r="D242" s="69" t="s">
        <v>654</v>
      </c>
    </row>
    <row r="243" spans="2:4" ht="12.75">
      <c r="B243" s="69" t="s">
        <v>955</v>
      </c>
      <c r="C243" s="69" t="s">
        <v>956</v>
      </c>
      <c r="D243" s="69" t="s">
        <v>654</v>
      </c>
    </row>
    <row r="244" spans="2:4" ht="12.75">
      <c r="B244" s="69" t="s">
        <v>957</v>
      </c>
      <c r="C244" s="69" t="s">
        <v>958</v>
      </c>
      <c r="D244" s="69" t="s">
        <v>654</v>
      </c>
    </row>
    <row r="245" spans="2:4" ht="12.75">
      <c r="B245" s="69" t="s">
        <v>959</v>
      </c>
      <c r="C245" s="69" t="s">
        <v>960</v>
      </c>
      <c r="D245" s="69" t="s">
        <v>654</v>
      </c>
    </row>
    <row r="246" spans="2:4" ht="12.75">
      <c r="B246" s="69" t="s">
        <v>961</v>
      </c>
      <c r="C246" s="69" t="s">
        <v>962</v>
      </c>
      <c r="D246" s="69" t="s">
        <v>654</v>
      </c>
    </row>
    <row r="247" spans="2:4" ht="12.75">
      <c r="B247" s="69" t="s">
        <v>963</v>
      </c>
      <c r="C247" s="69" t="s">
        <v>964</v>
      </c>
      <c r="D247" s="69" t="s">
        <v>703</v>
      </c>
    </row>
    <row r="248" spans="2:4" ht="12.75">
      <c r="B248" s="69" t="s">
        <v>965</v>
      </c>
      <c r="C248" s="69" t="s">
        <v>966</v>
      </c>
      <c r="D248" s="69" t="s">
        <v>706</v>
      </c>
    </row>
    <row r="249" spans="2:4" ht="12.75">
      <c r="B249" s="69" t="s">
        <v>967</v>
      </c>
      <c r="C249" s="69" t="s">
        <v>968</v>
      </c>
      <c r="D249" s="69" t="s">
        <v>654</v>
      </c>
    </row>
    <row r="250" spans="2:4" ht="12.75">
      <c r="B250" s="69" t="s">
        <v>969</v>
      </c>
      <c r="C250" s="69" t="s">
        <v>970</v>
      </c>
      <c r="D250" s="69" t="s">
        <v>654</v>
      </c>
    </row>
    <row r="251" spans="2:4" ht="12.75">
      <c r="B251" s="69" t="s">
        <v>971</v>
      </c>
      <c r="C251" s="69" t="s">
        <v>972</v>
      </c>
      <c r="D251" s="69" t="s">
        <v>654</v>
      </c>
    </row>
    <row r="252" spans="2:4" ht="12.75">
      <c r="B252" s="69" t="s">
        <v>973</v>
      </c>
      <c r="C252" s="69" t="s">
        <v>974</v>
      </c>
      <c r="D252" s="69" t="s">
        <v>654</v>
      </c>
    </row>
    <row r="253" spans="2:4" ht="12.75">
      <c r="B253" s="69" t="s">
        <v>975</v>
      </c>
      <c r="C253" s="69" t="s">
        <v>976</v>
      </c>
      <c r="D253" s="69" t="s">
        <v>654</v>
      </c>
    </row>
    <row r="254" spans="2:4" ht="12.75">
      <c r="B254" s="69" t="s">
        <v>977</v>
      </c>
      <c r="C254" s="69" t="s">
        <v>978</v>
      </c>
      <c r="D254" s="69" t="s">
        <v>654</v>
      </c>
    </row>
    <row r="255" spans="2:4" ht="12.75">
      <c r="B255" s="69" t="s">
        <v>979</v>
      </c>
      <c r="C255" s="69" t="s">
        <v>980</v>
      </c>
      <c r="D255" s="69" t="s">
        <v>654</v>
      </c>
    </row>
    <row r="256" spans="2:4" ht="12.75">
      <c r="B256" s="69" t="s">
        <v>981</v>
      </c>
      <c r="C256" s="69" t="s">
        <v>982</v>
      </c>
      <c r="D256" s="69" t="s">
        <v>654</v>
      </c>
    </row>
    <row r="257" spans="2:4" ht="12.75">
      <c r="B257" s="69" t="s">
        <v>983</v>
      </c>
      <c r="C257" s="69" t="s">
        <v>984</v>
      </c>
      <c r="D257" s="69" t="s">
        <v>654</v>
      </c>
    </row>
    <row r="258" spans="2:4" ht="12.75">
      <c r="B258" s="69" t="s">
        <v>985</v>
      </c>
      <c r="C258" s="69" t="s">
        <v>986</v>
      </c>
      <c r="D258" s="69" t="s">
        <v>654</v>
      </c>
    </row>
    <row r="259" spans="2:4" ht="12.75">
      <c r="B259" s="69" t="s">
        <v>987</v>
      </c>
      <c r="C259" s="69" t="s">
        <v>988</v>
      </c>
      <c r="D259" s="69" t="s">
        <v>654</v>
      </c>
    </row>
    <row r="260" spans="2:4" ht="12.75">
      <c r="B260" s="69" t="s">
        <v>989</v>
      </c>
      <c r="C260" s="69" t="s">
        <v>990</v>
      </c>
      <c r="D260" s="69" t="s">
        <v>654</v>
      </c>
    </row>
    <row r="261" spans="2:4" ht="12.75">
      <c r="B261" s="69" t="s">
        <v>991</v>
      </c>
      <c r="C261" s="69" t="s">
        <v>992</v>
      </c>
      <c r="D261" s="69" t="s">
        <v>654</v>
      </c>
    </row>
    <row r="262" spans="2:4" ht="12.75">
      <c r="B262" s="69" t="s">
        <v>993</v>
      </c>
      <c r="C262" s="69" t="s">
        <v>994</v>
      </c>
      <c r="D262" s="69" t="s">
        <v>654</v>
      </c>
    </row>
    <row r="263" spans="2:4" ht="12.75">
      <c r="B263" s="69" t="s">
        <v>995</v>
      </c>
      <c r="C263" s="69" t="s">
        <v>996</v>
      </c>
      <c r="D263" s="69" t="s">
        <v>654</v>
      </c>
    </row>
    <row r="264" spans="2:4" ht="12.75">
      <c r="B264" s="69" t="s">
        <v>997</v>
      </c>
      <c r="C264" s="69" t="s">
        <v>998</v>
      </c>
      <c r="D264" s="69" t="s">
        <v>654</v>
      </c>
    </row>
    <row r="265" spans="2:4" ht="12.75">
      <c r="B265" s="69" t="s">
        <v>999</v>
      </c>
      <c r="C265" s="69" t="s">
        <v>1000</v>
      </c>
      <c r="D265" s="69" t="s">
        <v>654</v>
      </c>
    </row>
    <row r="266" spans="2:4" ht="12.75">
      <c r="B266" s="69" t="s">
        <v>1001</v>
      </c>
      <c r="C266" s="69" t="s">
        <v>1002</v>
      </c>
      <c r="D266" s="69" t="s">
        <v>654</v>
      </c>
    </row>
    <row r="267" spans="2:4" ht="12.75">
      <c r="B267" s="69" t="s">
        <v>1003</v>
      </c>
      <c r="C267" s="69" t="s">
        <v>1004</v>
      </c>
      <c r="D267" s="69" t="s">
        <v>654</v>
      </c>
    </row>
    <row r="268" spans="2:4" ht="12.75">
      <c r="B268" s="69" t="s">
        <v>1005</v>
      </c>
      <c r="C268" s="69" t="s">
        <v>1006</v>
      </c>
      <c r="D268" s="69" t="s">
        <v>654</v>
      </c>
    </row>
    <row r="269" spans="2:4" ht="12.75">
      <c r="B269" s="69" t="s">
        <v>1007</v>
      </c>
      <c r="C269" s="69" t="s">
        <v>1008</v>
      </c>
      <c r="D269" s="69" t="s">
        <v>654</v>
      </c>
    </row>
    <row r="270" spans="2:4" ht="12.75">
      <c r="B270" s="69" t="s">
        <v>1009</v>
      </c>
      <c r="C270" s="69" t="s">
        <v>1010</v>
      </c>
      <c r="D270" s="69" t="s">
        <v>654</v>
      </c>
    </row>
    <row r="271" spans="2:4" ht="12.75">
      <c r="B271" s="69" t="s">
        <v>1011</v>
      </c>
      <c r="C271" s="69" t="s">
        <v>1012</v>
      </c>
      <c r="D271" s="69" t="s">
        <v>654</v>
      </c>
    </row>
    <row r="272" spans="2:4" ht="12.75">
      <c r="B272" s="69" t="s">
        <v>1013</v>
      </c>
      <c r="C272" s="69" t="s">
        <v>1014</v>
      </c>
      <c r="D272" s="69" t="s">
        <v>654</v>
      </c>
    </row>
    <row r="273" spans="2:4" ht="12.75">
      <c r="B273" s="69" t="s">
        <v>1015</v>
      </c>
      <c r="C273" s="69" t="s">
        <v>1016</v>
      </c>
      <c r="D273" s="69" t="s">
        <v>703</v>
      </c>
    </row>
    <row r="274" spans="2:4" ht="12.75">
      <c r="B274" s="69" t="s">
        <v>1017</v>
      </c>
      <c r="C274" s="69" t="s">
        <v>1018</v>
      </c>
      <c r="D274" s="69" t="s">
        <v>706</v>
      </c>
    </row>
    <row r="275" spans="2:4" ht="12.75">
      <c r="B275" s="69" t="s">
        <v>1019</v>
      </c>
      <c r="C275" s="69" t="s">
        <v>1020</v>
      </c>
      <c r="D275" s="69" t="s">
        <v>654</v>
      </c>
    </row>
    <row r="276" spans="2:4" ht="12.75">
      <c r="B276" s="69" t="s">
        <v>1021</v>
      </c>
      <c r="C276" s="69" t="s">
        <v>1022</v>
      </c>
      <c r="D276" s="69" t="s">
        <v>654</v>
      </c>
    </row>
    <row r="277" spans="2:4" ht="12.75">
      <c r="B277" s="69" t="s">
        <v>1023</v>
      </c>
      <c r="C277" s="69" t="s">
        <v>1024</v>
      </c>
      <c r="D277" s="69" t="s">
        <v>654</v>
      </c>
    </row>
    <row r="278" spans="2:4" ht="12.75">
      <c r="B278" s="69" t="s">
        <v>1025</v>
      </c>
      <c r="C278" s="69" t="s">
        <v>1026</v>
      </c>
      <c r="D278" s="69" t="s">
        <v>654</v>
      </c>
    </row>
    <row r="279" spans="2:4" ht="12.75">
      <c r="B279" s="69" t="s">
        <v>1027</v>
      </c>
      <c r="C279" s="69" t="s">
        <v>1028</v>
      </c>
      <c r="D279" s="69" t="s">
        <v>654</v>
      </c>
    </row>
    <row r="280" spans="2:4" ht="12.75">
      <c r="B280" s="69" t="s">
        <v>1029</v>
      </c>
      <c r="C280" s="69" t="s">
        <v>1030</v>
      </c>
      <c r="D280" s="69" t="s">
        <v>654</v>
      </c>
    </row>
    <row r="281" spans="2:4" ht="12.75">
      <c r="B281" s="69" t="s">
        <v>1031</v>
      </c>
      <c r="C281" s="69" t="s">
        <v>1032</v>
      </c>
      <c r="D281" s="69" t="s">
        <v>654</v>
      </c>
    </row>
    <row r="282" spans="2:4" ht="12.75">
      <c r="B282" s="69" t="s">
        <v>1033</v>
      </c>
      <c r="C282" s="69" t="s">
        <v>1034</v>
      </c>
      <c r="D282" s="69" t="s">
        <v>654</v>
      </c>
    </row>
    <row r="283" spans="2:4" ht="12.75">
      <c r="B283" s="69" t="s">
        <v>1035</v>
      </c>
      <c r="C283" s="69" t="s">
        <v>1036</v>
      </c>
      <c r="D283" s="69" t="s">
        <v>654</v>
      </c>
    </row>
    <row r="284" spans="2:4" ht="12.75">
      <c r="B284" s="69" t="s">
        <v>1037</v>
      </c>
      <c r="C284" s="69" t="s">
        <v>1038</v>
      </c>
      <c r="D284" s="69" t="s">
        <v>654</v>
      </c>
    </row>
    <row r="285" spans="2:4" ht="12.75">
      <c r="B285" s="69" t="s">
        <v>1039</v>
      </c>
      <c r="C285" s="69" t="s">
        <v>1040</v>
      </c>
      <c r="D285" s="69" t="s">
        <v>654</v>
      </c>
    </row>
    <row r="286" spans="2:4" ht="12.75">
      <c r="B286" s="69" t="s">
        <v>1041</v>
      </c>
      <c r="C286" s="69" t="s">
        <v>1042</v>
      </c>
      <c r="D286" s="69" t="s">
        <v>654</v>
      </c>
    </row>
    <row r="287" spans="2:4" ht="12.75">
      <c r="B287" s="69" t="s">
        <v>1043</v>
      </c>
      <c r="C287" s="69" t="s">
        <v>1044</v>
      </c>
      <c r="D287" s="69" t="s">
        <v>654</v>
      </c>
    </row>
    <row r="288" spans="2:4" ht="12.75">
      <c r="B288" s="69" t="s">
        <v>1045</v>
      </c>
      <c r="C288" s="69" t="s">
        <v>1046</v>
      </c>
      <c r="D288" s="69" t="s">
        <v>654</v>
      </c>
    </row>
    <row r="289" spans="2:4" ht="12.75">
      <c r="B289" s="69" t="s">
        <v>1047</v>
      </c>
      <c r="C289" s="69" t="s">
        <v>1048</v>
      </c>
      <c r="D289" s="69" t="s">
        <v>654</v>
      </c>
    </row>
    <row r="290" spans="2:4" ht="12.75">
      <c r="B290" s="69" t="s">
        <v>1049</v>
      </c>
      <c r="C290" s="69" t="s">
        <v>1050</v>
      </c>
      <c r="D290" s="69" t="s">
        <v>654</v>
      </c>
    </row>
    <row r="291" spans="2:4" ht="12.75">
      <c r="B291" s="69" t="s">
        <v>1051</v>
      </c>
      <c r="C291" s="69" t="s">
        <v>1052</v>
      </c>
      <c r="D291" s="69" t="s">
        <v>654</v>
      </c>
    </row>
    <row r="292" spans="2:4" ht="12.75">
      <c r="B292" s="69" t="s">
        <v>1053</v>
      </c>
      <c r="C292" s="69" t="s">
        <v>1054</v>
      </c>
      <c r="D292" s="69" t="s">
        <v>654</v>
      </c>
    </row>
    <row r="293" spans="2:4" ht="12.75">
      <c r="B293" s="69" t="s">
        <v>1055</v>
      </c>
      <c r="C293" s="69" t="s">
        <v>1056</v>
      </c>
      <c r="D293" s="69" t="s">
        <v>654</v>
      </c>
    </row>
    <row r="294" spans="2:4" ht="12.75">
      <c r="B294" s="69" t="s">
        <v>1057</v>
      </c>
      <c r="C294" s="69" t="s">
        <v>1058</v>
      </c>
      <c r="D294" s="69" t="s">
        <v>654</v>
      </c>
    </row>
    <row r="295" spans="2:4" ht="12.75">
      <c r="B295" s="69" t="s">
        <v>1059</v>
      </c>
      <c r="C295" s="69" t="s">
        <v>1060</v>
      </c>
      <c r="D295" s="69" t="s">
        <v>654</v>
      </c>
    </row>
    <row r="296" spans="2:4" ht="12.75">
      <c r="B296" s="69" t="s">
        <v>1061</v>
      </c>
      <c r="C296" s="69" t="s">
        <v>1062</v>
      </c>
      <c r="D296" s="69" t="s">
        <v>654</v>
      </c>
    </row>
    <row r="297" spans="2:4" ht="12.75">
      <c r="B297" s="69" t="s">
        <v>1063</v>
      </c>
      <c r="C297" s="69" t="s">
        <v>1064</v>
      </c>
      <c r="D297" s="69" t="s">
        <v>654</v>
      </c>
    </row>
    <row r="298" spans="2:4" ht="12.75">
      <c r="B298" s="69" t="s">
        <v>1065</v>
      </c>
      <c r="C298" s="69" t="s">
        <v>1066</v>
      </c>
      <c r="D298" s="69" t="s">
        <v>654</v>
      </c>
    </row>
    <row r="299" spans="2:4" ht="12.75">
      <c r="B299" s="69" t="s">
        <v>1067</v>
      </c>
      <c r="C299" s="69" t="s">
        <v>1068</v>
      </c>
      <c r="D299" s="69" t="s">
        <v>703</v>
      </c>
    </row>
    <row r="300" spans="2:4" ht="12.75">
      <c r="B300" s="69" t="s">
        <v>1069</v>
      </c>
      <c r="C300" s="69" t="s">
        <v>1070</v>
      </c>
      <c r="D300" s="69" t="s">
        <v>706</v>
      </c>
    </row>
    <row r="301" spans="2:4" ht="12.75">
      <c r="B301" s="69" t="s">
        <v>1071</v>
      </c>
      <c r="C301" s="69" t="s">
        <v>1072</v>
      </c>
      <c r="D301" s="69" t="s">
        <v>654</v>
      </c>
    </row>
    <row r="302" spans="2:4" ht="12.75">
      <c r="B302" s="69" t="s">
        <v>1073</v>
      </c>
      <c r="C302" s="69" t="s">
        <v>1074</v>
      </c>
      <c r="D302" s="69" t="s">
        <v>654</v>
      </c>
    </row>
    <row r="303" spans="2:4" ht="12.75">
      <c r="B303" s="69" t="s">
        <v>1075</v>
      </c>
      <c r="C303" s="69" t="s">
        <v>1076</v>
      </c>
      <c r="D303" s="69" t="s">
        <v>654</v>
      </c>
    </row>
    <row r="304" spans="2:4" ht="12.75">
      <c r="B304" s="69" t="s">
        <v>1077</v>
      </c>
      <c r="C304" s="69" t="s">
        <v>1078</v>
      </c>
      <c r="D304" s="69" t="s">
        <v>654</v>
      </c>
    </row>
    <row r="305" spans="2:4" ht="12.75">
      <c r="B305" s="69" t="s">
        <v>1079</v>
      </c>
      <c r="C305" s="69" t="s">
        <v>1080</v>
      </c>
      <c r="D305" s="69" t="s">
        <v>654</v>
      </c>
    </row>
    <row r="306" spans="2:4" ht="12.75">
      <c r="B306" s="69" t="s">
        <v>1081</v>
      </c>
      <c r="C306" s="69" t="s">
        <v>1082</v>
      </c>
      <c r="D306" s="69" t="s">
        <v>654</v>
      </c>
    </row>
    <row r="307" spans="2:4" ht="12.75">
      <c r="B307" s="69" t="s">
        <v>1083</v>
      </c>
      <c r="C307" s="69" t="s">
        <v>1084</v>
      </c>
      <c r="D307" s="69" t="s">
        <v>654</v>
      </c>
    </row>
    <row r="308" spans="2:4" ht="12.75">
      <c r="B308" s="69" t="s">
        <v>1085</v>
      </c>
      <c r="C308" s="69" t="s">
        <v>1086</v>
      </c>
      <c r="D308" s="69" t="s">
        <v>654</v>
      </c>
    </row>
    <row r="309" spans="2:4" ht="12.75">
      <c r="B309" s="69" t="s">
        <v>1087</v>
      </c>
      <c r="C309" s="69" t="s">
        <v>1088</v>
      </c>
      <c r="D309" s="69" t="s">
        <v>654</v>
      </c>
    </row>
    <row r="310" spans="2:4" ht="12.75">
      <c r="B310" s="69" t="s">
        <v>1089</v>
      </c>
      <c r="C310" s="69" t="s">
        <v>1090</v>
      </c>
      <c r="D310" s="69" t="s">
        <v>654</v>
      </c>
    </row>
    <row r="311" spans="2:4" ht="12.75">
      <c r="B311" s="69" t="s">
        <v>1091</v>
      </c>
      <c r="C311" s="69" t="s">
        <v>1092</v>
      </c>
      <c r="D311" s="69" t="s">
        <v>654</v>
      </c>
    </row>
    <row r="312" spans="2:4" ht="12.75">
      <c r="B312" s="69" t="s">
        <v>1093</v>
      </c>
      <c r="C312" s="69" t="s">
        <v>1094</v>
      </c>
      <c r="D312" s="69" t="s">
        <v>654</v>
      </c>
    </row>
    <row r="313" spans="2:4" ht="12.75">
      <c r="B313" s="69" t="s">
        <v>1095</v>
      </c>
      <c r="C313" s="69" t="s">
        <v>1096</v>
      </c>
      <c r="D313" s="69" t="s">
        <v>654</v>
      </c>
    </row>
    <row r="314" spans="2:4" ht="12.75">
      <c r="B314" s="69" t="s">
        <v>1097</v>
      </c>
      <c r="C314" s="69" t="s">
        <v>1098</v>
      </c>
      <c r="D314" s="69" t="s">
        <v>654</v>
      </c>
    </row>
    <row r="315" spans="2:4" ht="12.75">
      <c r="B315" s="69" t="s">
        <v>1099</v>
      </c>
      <c r="C315" s="69" t="s">
        <v>1100</v>
      </c>
      <c r="D315" s="69" t="s">
        <v>654</v>
      </c>
    </row>
    <row r="316" spans="2:4" ht="12.75">
      <c r="B316" s="69" t="s">
        <v>1101</v>
      </c>
      <c r="C316" s="69" t="s">
        <v>1102</v>
      </c>
      <c r="D316" s="69" t="s">
        <v>654</v>
      </c>
    </row>
    <row r="317" spans="2:4" ht="12.75">
      <c r="B317" s="69" t="s">
        <v>1103</v>
      </c>
      <c r="C317" s="69" t="s">
        <v>1104</v>
      </c>
      <c r="D317" s="69" t="s">
        <v>654</v>
      </c>
    </row>
    <row r="318" spans="2:4" ht="12.75">
      <c r="B318" s="69" t="s">
        <v>1105</v>
      </c>
      <c r="C318" s="69" t="s">
        <v>1106</v>
      </c>
      <c r="D318" s="69" t="s">
        <v>654</v>
      </c>
    </row>
    <row r="319" spans="2:4" ht="12.75">
      <c r="B319" s="69" t="s">
        <v>1107</v>
      </c>
      <c r="C319" s="69" t="s">
        <v>1108</v>
      </c>
      <c r="D319" s="69" t="s">
        <v>654</v>
      </c>
    </row>
    <row r="320" spans="2:4" ht="12.75">
      <c r="B320" s="69" t="s">
        <v>1109</v>
      </c>
      <c r="C320" s="69" t="s">
        <v>1110</v>
      </c>
      <c r="D320" s="69" t="s">
        <v>654</v>
      </c>
    </row>
    <row r="321" spans="2:4" ht="12.75">
      <c r="B321" s="69" t="s">
        <v>1111</v>
      </c>
      <c r="C321" s="69" t="s">
        <v>1112</v>
      </c>
      <c r="D321" s="69" t="s">
        <v>654</v>
      </c>
    </row>
    <row r="322" spans="2:4" ht="12.75">
      <c r="B322" s="69" t="s">
        <v>1113</v>
      </c>
      <c r="C322" s="69" t="s">
        <v>1114</v>
      </c>
      <c r="D322" s="69" t="s">
        <v>654</v>
      </c>
    </row>
    <row r="323" spans="2:4" ht="12.75">
      <c r="B323" s="69" t="s">
        <v>1115</v>
      </c>
      <c r="C323" s="69" t="s">
        <v>1116</v>
      </c>
      <c r="D323" s="69" t="s">
        <v>654</v>
      </c>
    </row>
    <row r="324" spans="2:4" ht="12.75">
      <c r="B324" s="69" t="s">
        <v>1117</v>
      </c>
      <c r="C324" s="69" t="s">
        <v>1118</v>
      </c>
      <c r="D324" s="69" t="s">
        <v>654</v>
      </c>
    </row>
    <row r="325" spans="2:4" ht="12.75">
      <c r="B325" s="69" t="s">
        <v>1119</v>
      </c>
      <c r="C325" s="69" t="s">
        <v>1120</v>
      </c>
      <c r="D325" s="69" t="s">
        <v>703</v>
      </c>
    </row>
    <row r="326" spans="2:4" ht="12.75">
      <c r="B326" s="69" t="s">
        <v>1121</v>
      </c>
      <c r="C326" s="69" t="s">
        <v>1122</v>
      </c>
      <c r="D326" s="69" t="s">
        <v>706</v>
      </c>
    </row>
    <row r="327" spans="2:4" ht="12.75">
      <c r="B327" s="69" t="s">
        <v>1123</v>
      </c>
      <c r="C327" s="69" t="s">
        <v>1124</v>
      </c>
      <c r="D327" s="69" t="s">
        <v>654</v>
      </c>
    </row>
    <row r="328" spans="2:4" ht="12.75">
      <c r="B328" s="69" t="s">
        <v>1125</v>
      </c>
      <c r="C328" s="69" t="s">
        <v>1126</v>
      </c>
      <c r="D328" s="69" t="s">
        <v>654</v>
      </c>
    </row>
    <row r="329" spans="2:4" ht="12.75">
      <c r="B329" s="69" t="s">
        <v>1127</v>
      </c>
      <c r="C329" s="69" t="s">
        <v>1128</v>
      </c>
      <c r="D329" s="69" t="s">
        <v>654</v>
      </c>
    </row>
    <row r="330" spans="2:4" ht="12.75">
      <c r="B330" s="69" t="s">
        <v>1129</v>
      </c>
      <c r="C330" s="69" t="s">
        <v>1130</v>
      </c>
      <c r="D330" s="69" t="s">
        <v>654</v>
      </c>
    </row>
    <row r="331" spans="2:4" ht="12.75">
      <c r="B331" s="69" t="s">
        <v>1131</v>
      </c>
      <c r="C331" s="69" t="s">
        <v>1132</v>
      </c>
      <c r="D331" s="69" t="s">
        <v>654</v>
      </c>
    </row>
    <row r="332" spans="2:4" ht="12.75">
      <c r="B332" s="69" t="s">
        <v>1133</v>
      </c>
      <c r="C332" s="69" t="s">
        <v>1134</v>
      </c>
      <c r="D332" s="69" t="s">
        <v>654</v>
      </c>
    </row>
    <row r="333" spans="2:4" ht="12.75">
      <c r="B333" s="69" t="s">
        <v>1135</v>
      </c>
      <c r="C333" s="69" t="s">
        <v>1136</v>
      </c>
      <c r="D333" s="69" t="s">
        <v>654</v>
      </c>
    </row>
    <row r="334" spans="2:4" ht="12.75">
      <c r="B334" s="69" t="s">
        <v>1137</v>
      </c>
      <c r="C334" s="69" t="s">
        <v>1138</v>
      </c>
      <c r="D334" s="69" t="s">
        <v>654</v>
      </c>
    </row>
    <row r="335" spans="2:4" ht="12.75">
      <c r="B335" s="69" t="s">
        <v>1139</v>
      </c>
      <c r="C335" s="69" t="s">
        <v>1140</v>
      </c>
      <c r="D335" s="69" t="s">
        <v>654</v>
      </c>
    </row>
    <row r="336" spans="2:4" ht="12.75">
      <c r="B336" s="69" t="s">
        <v>1141</v>
      </c>
      <c r="C336" s="69" t="s">
        <v>1142</v>
      </c>
      <c r="D336" s="69" t="s">
        <v>654</v>
      </c>
    </row>
    <row r="337" spans="2:4" ht="12.75">
      <c r="B337" s="69" t="s">
        <v>1143</v>
      </c>
      <c r="C337" s="69" t="s">
        <v>1144</v>
      </c>
      <c r="D337" s="69" t="s">
        <v>654</v>
      </c>
    </row>
    <row r="338" spans="2:4" ht="12.75">
      <c r="B338" s="69" t="s">
        <v>1145</v>
      </c>
      <c r="C338" s="69" t="s">
        <v>1146</v>
      </c>
      <c r="D338" s="69" t="s">
        <v>654</v>
      </c>
    </row>
    <row r="339" spans="2:4" ht="12.75">
      <c r="B339" s="69" t="s">
        <v>1147</v>
      </c>
      <c r="C339" s="69" t="s">
        <v>1148</v>
      </c>
      <c r="D339" s="69" t="s">
        <v>654</v>
      </c>
    </row>
    <row r="340" spans="2:4" ht="12.75">
      <c r="B340" s="69" t="s">
        <v>1149</v>
      </c>
      <c r="C340" s="69" t="s">
        <v>1150</v>
      </c>
      <c r="D340" s="69" t="s">
        <v>654</v>
      </c>
    </row>
    <row r="341" spans="2:4" ht="12.75">
      <c r="B341" s="69" t="s">
        <v>1151</v>
      </c>
      <c r="C341" s="69" t="s">
        <v>1152</v>
      </c>
      <c r="D341" s="69" t="s">
        <v>654</v>
      </c>
    </row>
    <row r="342" spans="2:4" ht="12.75">
      <c r="B342" s="69" t="s">
        <v>1153</v>
      </c>
      <c r="C342" s="69" t="s">
        <v>1154</v>
      </c>
      <c r="D342" s="69" t="s">
        <v>654</v>
      </c>
    </row>
    <row r="343" spans="2:4" ht="12.75">
      <c r="B343" s="69" t="s">
        <v>1155</v>
      </c>
      <c r="C343" s="69" t="s">
        <v>1156</v>
      </c>
      <c r="D343" s="69" t="s">
        <v>654</v>
      </c>
    </row>
    <row r="344" spans="2:4" ht="12.75">
      <c r="B344" s="69" t="s">
        <v>1157</v>
      </c>
      <c r="C344" s="69" t="s">
        <v>1158</v>
      </c>
      <c r="D344" s="69" t="s">
        <v>703</v>
      </c>
    </row>
    <row r="345" spans="2:4" ht="12.75">
      <c r="B345" s="69" t="s">
        <v>1159</v>
      </c>
      <c r="C345" s="69" t="s">
        <v>1160</v>
      </c>
      <c r="D345" s="69" t="s">
        <v>654</v>
      </c>
    </row>
    <row r="346" spans="2:4" ht="12.75">
      <c r="B346" s="69" t="s">
        <v>1161</v>
      </c>
      <c r="C346" s="69" t="s">
        <v>1162</v>
      </c>
      <c r="D346" s="69" t="s">
        <v>706</v>
      </c>
    </row>
    <row r="347" spans="2:4" ht="12.75">
      <c r="B347" s="69" t="s">
        <v>1163</v>
      </c>
      <c r="C347" s="69" t="s">
        <v>1164</v>
      </c>
      <c r="D347" s="69" t="s">
        <v>654</v>
      </c>
    </row>
    <row r="348" spans="2:4" ht="12.75">
      <c r="B348" s="69" t="s">
        <v>1165</v>
      </c>
      <c r="C348" s="69" t="s">
        <v>1166</v>
      </c>
      <c r="D348" s="69" t="s">
        <v>654</v>
      </c>
    </row>
    <row r="349" spans="2:4" ht="12.75">
      <c r="B349" s="69" t="s">
        <v>1167</v>
      </c>
      <c r="C349" s="69" t="s">
        <v>1168</v>
      </c>
      <c r="D349" s="69" t="s">
        <v>654</v>
      </c>
    </row>
    <row r="350" spans="2:4" ht="12.75">
      <c r="B350" s="69" t="s">
        <v>1169</v>
      </c>
      <c r="C350" s="69" t="s">
        <v>1170</v>
      </c>
      <c r="D350" s="69" t="s">
        <v>654</v>
      </c>
    </row>
    <row r="351" spans="2:4" ht="12.75">
      <c r="B351" s="69" t="s">
        <v>1171</v>
      </c>
      <c r="C351" s="69" t="s">
        <v>1172</v>
      </c>
      <c r="D351" s="69" t="s">
        <v>654</v>
      </c>
    </row>
    <row r="352" spans="2:4" ht="12.75">
      <c r="B352" s="69" t="s">
        <v>1173</v>
      </c>
      <c r="C352" s="69" t="s">
        <v>1174</v>
      </c>
      <c r="D352" s="69" t="s">
        <v>654</v>
      </c>
    </row>
    <row r="353" spans="2:4" ht="12.75">
      <c r="B353" s="69" t="s">
        <v>1175</v>
      </c>
      <c r="C353" s="69" t="s">
        <v>1176</v>
      </c>
      <c r="D353" s="69" t="s">
        <v>654</v>
      </c>
    </row>
    <row r="354" spans="2:4" ht="12.75">
      <c r="B354" s="69" t="s">
        <v>1177</v>
      </c>
      <c r="C354" s="69" t="s">
        <v>1178</v>
      </c>
      <c r="D354" s="69" t="s">
        <v>654</v>
      </c>
    </row>
    <row r="355" spans="2:4" ht="12.75">
      <c r="B355" s="69" t="s">
        <v>1179</v>
      </c>
      <c r="C355" s="69" t="s">
        <v>1180</v>
      </c>
      <c r="D355" s="69" t="s">
        <v>654</v>
      </c>
    </row>
    <row r="356" spans="2:4" ht="12.75">
      <c r="B356" s="69" t="s">
        <v>1181</v>
      </c>
      <c r="C356" s="69" t="s">
        <v>1182</v>
      </c>
      <c r="D356" s="69" t="s">
        <v>654</v>
      </c>
    </row>
    <row r="357" spans="2:4" ht="12.75">
      <c r="B357" s="69" t="s">
        <v>1183</v>
      </c>
      <c r="C357" s="69" t="s">
        <v>1184</v>
      </c>
      <c r="D357" s="69" t="s">
        <v>654</v>
      </c>
    </row>
    <row r="358" spans="2:4" ht="12.75">
      <c r="B358" s="69" t="s">
        <v>1185</v>
      </c>
      <c r="C358" s="69" t="s">
        <v>1186</v>
      </c>
      <c r="D358" s="69" t="s">
        <v>654</v>
      </c>
    </row>
    <row r="359" spans="2:4" ht="12.75">
      <c r="B359" s="69" t="s">
        <v>1187</v>
      </c>
      <c r="C359" s="69" t="s">
        <v>1188</v>
      </c>
      <c r="D359" s="69" t="s">
        <v>654</v>
      </c>
    </row>
    <row r="360" spans="2:4" ht="12.75">
      <c r="B360" s="69" t="s">
        <v>1189</v>
      </c>
      <c r="C360" s="69" t="s">
        <v>1190</v>
      </c>
      <c r="D360" s="69" t="s">
        <v>654</v>
      </c>
    </row>
    <row r="361" spans="2:4" ht="12.75">
      <c r="B361" s="69" t="s">
        <v>1191</v>
      </c>
      <c r="C361" s="69" t="s">
        <v>1192</v>
      </c>
      <c r="D361" s="69" t="s">
        <v>654</v>
      </c>
    </row>
    <row r="362" spans="2:4" ht="12.75">
      <c r="B362" s="69" t="s">
        <v>1193</v>
      </c>
      <c r="C362" s="69" t="s">
        <v>1194</v>
      </c>
      <c r="D362" s="69" t="s">
        <v>654</v>
      </c>
    </row>
    <row r="363" spans="2:4" ht="12.75">
      <c r="B363" s="69" t="s">
        <v>1195</v>
      </c>
      <c r="C363" s="69" t="s">
        <v>1196</v>
      </c>
      <c r="D363" s="69" t="s">
        <v>654</v>
      </c>
    </row>
    <row r="364" spans="2:4" ht="12.75">
      <c r="B364" s="69" t="s">
        <v>1197</v>
      </c>
      <c r="C364" s="69" t="s">
        <v>1198</v>
      </c>
      <c r="D364" s="69" t="s">
        <v>703</v>
      </c>
    </row>
    <row r="365" spans="2:4" ht="12.75">
      <c r="B365" s="69" t="s">
        <v>1199</v>
      </c>
      <c r="C365" s="69" t="s">
        <v>1200</v>
      </c>
      <c r="D365" s="69" t="s">
        <v>654</v>
      </c>
    </row>
    <row r="366" spans="2:4" ht="12.75">
      <c r="B366" s="69" t="s">
        <v>1201</v>
      </c>
      <c r="C366" s="69" t="s">
        <v>1202</v>
      </c>
      <c r="D366" s="69" t="s">
        <v>706</v>
      </c>
    </row>
    <row r="367" spans="2:4" ht="12.75">
      <c r="B367" s="69" t="s">
        <v>1203</v>
      </c>
      <c r="C367" s="69" t="s">
        <v>1204</v>
      </c>
      <c r="D367" s="69" t="s">
        <v>654</v>
      </c>
    </row>
    <row r="368" spans="2:4" ht="12.75">
      <c r="B368" s="69" t="s">
        <v>1205</v>
      </c>
      <c r="C368" s="69" t="s">
        <v>1206</v>
      </c>
      <c r="D368" s="69" t="s">
        <v>654</v>
      </c>
    </row>
    <row r="369" spans="2:4" ht="12.75">
      <c r="B369" s="69" t="s">
        <v>1207</v>
      </c>
      <c r="C369" s="69" t="s">
        <v>1208</v>
      </c>
      <c r="D369" s="69" t="s">
        <v>654</v>
      </c>
    </row>
    <row r="370" spans="2:4" ht="12.75">
      <c r="B370" s="69" t="s">
        <v>1209</v>
      </c>
      <c r="C370" s="69" t="s">
        <v>1210</v>
      </c>
      <c r="D370" s="69" t="s">
        <v>654</v>
      </c>
    </row>
    <row r="371" spans="2:4" ht="12.75">
      <c r="B371" s="69" t="s">
        <v>1211</v>
      </c>
      <c r="C371" s="69" t="s">
        <v>1212</v>
      </c>
      <c r="D371" s="69" t="s">
        <v>654</v>
      </c>
    </row>
    <row r="372" spans="2:4" ht="12.75">
      <c r="B372" s="69" t="s">
        <v>1213</v>
      </c>
      <c r="C372" s="69" t="s">
        <v>1214</v>
      </c>
      <c r="D372" s="69" t="s">
        <v>654</v>
      </c>
    </row>
    <row r="373" spans="2:4" ht="12.75">
      <c r="B373" s="69" t="s">
        <v>1215</v>
      </c>
      <c r="C373" s="69" t="s">
        <v>1216</v>
      </c>
      <c r="D373" s="69" t="s">
        <v>654</v>
      </c>
    </row>
    <row r="374" spans="2:4" ht="12.75">
      <c r="B374" s="69" t="s">
        <v>1217</v>
      </c>
      <c r="C374" s="69" t="s">
        <v>1218</v>
      </c>
      <c r="D374" s="69" t="s">
        <v>654</v>
      </c>
    </row>
    <row r="375" spans="2:4" ht="12.75">
      <c r="B375" s="69" t="s">
        <v>1219</v>
      </c>
      <c r="C375" s="69" t="s">
        <v>1220</v>
      </c>
      <c r="D375" s="69" t="s">
        <v>654</v>
      </c>
    </row>
    <row r="376" spans="2:4" ht="12.75">
      <c r="B376" s="69" t="s">
        <v>1221</v>
      </c>
      <c r="C376" s="69" t="s">
        <v>1222</v>
      </c>
      <c r="D376" s="69" t="s">
        <v>654</v>
      </c>
    </row>
    <row r="377" spans="2:4" ht="12.75">
      <c r="B377" s="69" t="s">
        <v>1223</v>
      </c>
      <c r="C377" s="69" t="s">
        <v>1224</v>
      </c>
      <c r="D377" s="69" t="s">
        <v>654</v>
      </c>
    </row>
    <row r="378" spans="2:4" ht="12.75">
      <c r="B378" s="69" t="s">
        <v>1225</v>
      </c>
      <c r="C378" s="69" t="s">
        <v>1226</v>
      </c>
      <c r="D378" s="69" t="s">
        <v>654</v>
      </c>
    </row>
    <row r="379" spans="2:4" ht="12.75">
      <c r="B379" s="69" t="s">
        <v>1227</v>
      </c>
      <c r="C379" s="69" t="s">
        <v>1228</v>
      </c>
      <c r="D379" s="69" t="s">
        <v>654</v>
      </c>
    </row>
    <row r="380" spans="2:4" ht="12.75">
      <c r="B380" s="69" t="s">
        <v>1229</v>
      </c>
      <c r="C380" s="69" t="s">
        <v>1230</v>
      </c>
      <c r="D380" s="69" t="s">
        <v>654</v>
      </c>
    </row>
    <row r="381" spans="2:4" ht="12.75">
      <c r="B381" s="69" t="s">
        <v>1231</v>
      </c>
      <c r="C381" s="69" t="s">
        <v>1232</v>
      </c>
      <c r="D381" s="69" t="s">
        <v>654</v>
      </c>
    </row>
    <row r="382" spans="2:4" ht="12.75">
      <c r="B382" s="69" t="s">
        <v>1233</v>
      </c>
      <c r="C382" s="69" t="s">
        <v>1234</v>
      </c>
      <c r="D382" s="69" t="s">
        <v>654</v>
      </c>
    </row>
    <row r="383" spans="2:4" ht="12.75">
      <c r="B383" s="69" t="s">
        <v>1235</v>
      </c>
      <c r="C383" s="69" t="s">
        <v>1236</v>
      </c>
      <c r="D383" s="69" t="s">
        <v>654</v>
      </c>
    </row>
    <row r="384" spans="2:4" ht="12.75">
      <c r="B384" s="69" t="s">
        <v>1237</v>
      </c>
      <c r="C384" s="69" t="s">
        <v>1238</v>
      </c>
      <c r="D384" s="69" t="s">
        <v>703</v>
      </c>
    </row>
    <row r="385" spans="2:4" ht="12.75">
      <c r="B385" s="69" t="s">
        <v>1239</v>
      </c>
      <c r="C385" s="69" t="s">
        <v>1240</v>
      </c>
      <c r="D385" s="69" t="s">
        <v>654</v>
      </c>
    </row>
    <row r="386" spans="2:4" ht="12.75">
      <c r="B386" s="69" t="s">
        <v>1241</v>
      </c>
      <c r="C386" s="69" t="s">
        <v>1242</v>
      </c>
      <c r="D386" s="69" t="s">
        <v>706</v>
      </c>
    </row>
    <row r="387" spans="2:4" ht="12.75">
      <c r="B387" s="69" t="s">
        <v>1243</v>
      </c>
      <c r="C387" s="69" t="s">
        <v>1244</v>
      </c>
      <c r="D387" s="69" t="s">
        <v>654</v>
      </c>
    </row>
    <row r="388" spans="2:4" ht="12.75">
      <c r="B388" s="69" t="s">
        <v>1245</v>
      </c>
      <c r="C388" s="69" t="s">
        <v>1246</v>
      </c>
      <c r="D388" s="69" t="s">
        <v>654</v>
      </c>
    </row>
    <row r="389" spans="2:4" ht="12.75">
      <c r="B389" s="69" t="s">
        <v>1247</v>
      </c>
      <c r="C389" s="69" t="s">
        <v>1248</v>
      </c>
      <c r="D389" s="69" t="s">
        <v>654</v>
      </c>
    </row>
    <row r="390" spans="2:4" ht="12.75">
      <c r="B390" s="69" t="s">
        <v>1249</v>
      </c>
      <c r="C390" s="69" t="s">
        <v>1250</v>
      </c>
      <c r="D390" s="69" t="s">
        <v>654</v>
      </c>
    </row>
    <row r="391" spans="2:4" ht="12.75">
      <c r="B391" s="69" t="s">
        <v>1251</v>
      </c>
      <c r="C391" s="69" t="s">
        <v>1252</v>
      </c>
      <c r="D391" s="69" t="s">
        <v>654</v>
      </c>
    </row>
    <row r="392" spans="2:4" ht="12.75">
      <c r="B392" s="69" t="s">
        <v>1253</v>
      </c>
      <c r="C392" s="69" t="s">
        <v>1254</v>
      </c>
      <c r="D392" s="69" t="s">
        <v>654</v>
      </c>
    </row>
    <row r="393" spans="2:4" ht="12.75">
      <c r="B393" s="69" t="s">
        <v>1255</v>
      </c>
      <c r="C393" s="69" t="s">
        <v>1256</v>
      </c>
      <c r="D393" s="69" t="s">
        <v>654</v>
      </c>
    </row>
    <row r="394" spans="2:4" ht="12.75">
      <c r="B394" s="69" t="s">
        <v>1257</v>
      </c>
      <c r="C394" s="69" t="s">
        <v>1258</v>
      </c>
      <c r="D394" s="69" t="s">
        <v>654</v>
      </c>
    </row>
    <row r="395" spans="2:4" ht="12.75">
      <c r="B395" s="69" t="s">
        <v>1259</v>
      </c>
      <c r="C395" s="69" t="s">
        <v>1260</v>
      </c>
      <c r="D395" s="69" t="s">
        <v>654</v>
      </c>
    </row>
    <row r="396" spans="2:4" ht="12.75">
      <c r="B396" s="69" t="s">
        <v>1261</v>
      </c>
      <c r="C396" s="69" t="s">
        <v>1262</v>
      </c>
      <c r="D396" s="69" t="s">
        <v>654</v>
      </c>
    </row>
    <row r="397" spans="2:4" ht="12.75">
      <c r="B397" s="69" t="s">
        <v>1263</v>
      </c>
      <c r="C397" s="69" t="s">
        <v>1264</v>
      </c>
      <c r="D397" s="69" t="s">
        <v>654</v>
      </c>
    </row>
    <row r="398" spans="2:4" ht="12.75">
      <c r="B398" s="69" t="s">
        <v>1265</v>
      </c>
      <c r="C398" s="69" t="s">
        <v>1266</v>
      </c>
      <c r="D398" s="69" t="s">
        <v>654</v>
      </c>
    </row>
    <row r="399" spans="2:4" ht="12.75">
      <c r="B399" s="69" t="s">
        <v>1267</v>
      </c>
      <c r="C399" s="69" t="s">
        <v>1268</v>
      </c>
      <c r="D399" s="69" t="s">
        <v>654</v>
      </c>
    </row>
    <row r="400" spans="2:4" ht="12.75">
      <c r="B400" s="69" t="s">
        <v>1269</v>
      </c>
      <c r="C400" s="69" t="s">
        <v>1270</v>
      </c>
      <c r="D400" s="69" t="s">
        <v>654</v>
      </c>
    </row>
    <row r="401" spans="2:4" ht="12.75">
      <c r="B401" s="69" t="s">
        <v>1271</v>
      </c>
      <c r="C401" s="69" t="s">
        <v>1272</v>
      </c>
      <c r="D401" s="69" t="s">
        <v>654</v>
      </c>
    </row>
    <row r="402" spans="2:4" ht="12.75">
      <c r="B402" s="69" t="s">
        <v>1273</v>
      </c>
      <c r="C402" s="69" t="s">
        <v>1274</v>
      </c>
      <c r="D402" s="69" t="s">
        <v>654</v>
      </c>
    </row>
    <row r="403" spans="2:4" ht="12.75">
      <c r="B403" s="69" t="s">
        <v>1275</v>
      </c>
      <c r="C403" s="69" t="s">
        <v>1276</v>
      </c>
      <c r="D403" s="69" t="s">
        <v>654</v>
      </c>
    </row>
    <row r="404" spans="2:4" ht="12.75">
      <c r="B404" s="69" t="s">
        <v>1277</v>
      </c>
      <c r="C404" s="69" t="s">
        <v>1278</v>
      </c>
      <c r="D404" s="69" t="s">
        <v>703</v>
      </c>
    </row>
    <row r="405" spans="2:4" ht="12.75">
      <c r="B405" s="69" t="s">
        <v>1279</v>
      </c>
      <c r="C405" s="69" t="s">
        <v>1280</v>
      </c>
      <c r="D405" s="69" t="s">
        <v>654</v>
      </c>
    </row>
    <row r="406" spans="2:4" ht="12.75">
      <c r="B406" s="69" t="s">
        <v>1281</v>
      </c>
      <c r="C406" s="69" t="s">
        <v>1282</v>
      </c>
      <c r="D406" s="69" t="s">
        <v>706</v>
      </c>
    </row>
    <row r="407" spans="2:4" ht="12.75">
      <c r="B407" s="69" t="s">
        <v>1283</v>
      </c>
      <c r="C407" s="69" t="s">
        <v>1284</v>
      </c>
      <c r="D407" s="69" t="s">
        <v>654</v>
      </c>
    </row>
    <row r="408" spans="2:4" ht="12.75">
      <c r="B408" s="69" t="s">
        <v>1285</v>
      </c>
      <c r="C408" s="69" t="s">
        <v>1286</v>
      </c>
      <c r="D408" s="69" t="s">
        <v>654</v>
      </c>
    </row>
    <row r="409" spans="2:4" ht="12.75">
      <c r="B409" s="69" t="s">
        <v>1287</v>
      </c>
      <c r="C409" s="69" t="s">
        <v>1288</v>
      </c>
      <c r="D409" s="69" t="s">
        <v>654</v>
      </c>
    </row>
    <row r="410" spans="2:4" ht="12.75">
      <c r="B410" s="69" t="s">
        <v>1289</v>
      </c>
      <c r="C410" s="69" t="s">
        <v>1290</v>
      </c>
      <c r="D410" s="69" t="s">
        <v>654</v>
      </c>
    </row>
    <row r="411" spans="2:4" ht="12.75">
      <c r="B411" s="69" t="s">
        <v>1291</v>
      </c>
      <c r="C411" s="69" t="s">
        <v>1292</v>
      </c>
      <c r="D411" s="69" t="s">
        <v>654</v>
      </c>
    </row>
    <row r="412" spans="2:4" ht="12.75">
      <c r="B412" s="69" t="s">
        <v>1293</v>
      </c>
      <c r="C412" s="69" t="s">
        <v>1294</v>
      </c>
      <c r="D412" s="69" t="s">
        <v>654</v>
      </c>
    </row>
    <row r="413" spans="2:4" ht="12.75">
      <c r="B413" s="69" t="s">
        <v>1295</v>
      </c>
      <c r="C413" s="69" t="s">
        <v>1296</v>
      </c>
      <c r="D413" s="69" t="s">
        <v>654</v>
      </c>
    </row>
    <row r="414" spans="2:4" ht="12.75">
      <c r="B414" s="69" t="s">
        <v>1297</v>
      </c>
      <c r="C414" s="69" t="s">
        <v>1298</v>
      </c>
      <c r="D414" s="69" t="s">
        <v>654</v>
      </c>
    </row>
    <row r="415" spans="2:4" ht="12.75">
      <c r="B415" s="69" t="s">
        <v>1299</v>
      </c>
      <c r="C415" s="69" t="s">
        <v>1300</v>
      </c>
      <c r="D415" s="69" t="s">
        <v>654</v>
      </c>
    </row>
    <row r="416" spans="2:4" ht="12.75">
      <c r="B416" s="69" t="s">
        <v>1301</v>
      </c>
      <c r="C416" s="69" t="s">
        <v>1302</v>
      </c>
      <c r="D416" s="69" t="s">
        <v>654</v>
      </c>
    </row>
    <row r="417" spans="2:4" ht="12.75">
      <c r="B417" s="69" t="s">
        <v>1303</v>
      </c>
      <c r="C417" s="69" t="s">
        <v>1304</v>
      </c>
      <c r="D417" s="69" t="s">
        <v>654</v>
      </c>
    </row>
    <row r="418" spans="2:4" ht="12.75">
      <c r="B418" s="69" t="s">
        <v>1305</v>
      </c>
      <c r="C418" s="69" t="s">
        <v>1306</v>
      </c>
      <c r="D418" s="69" t="s">
        <v>654</v>
      </c>
    </row>
    <row r="419" spans="2:4" ht="12.75">
      <c r="B419" s="69" t="s">
        <v>1307</v>
      </c>
      <c r="C419" s="69" t="s">
        <v>1308</v>
      </c>
      <c r="D419" s="69" t="s">
        <v>654</v>
      </c>
    </row>
    <row r="420" spans="2:4" ht="12.75">
      <c r="B420" s="69" t="s">
        <v>1309</v>
      </c>
      <c r="C420" s="69" t="s">
        <v>1310</v>
      </c>
      <c r="D420" s="69" t="s">
        <v>654</v>
      </c>
    </row>
    <row r="421" spans="2:4" ht="12.75">
      <c r="B421" s="69" t="s">
        <v>1311</v>
      </c>
      <c r="C421" s="69" t="s">
        <v>1312</v>
      </c>
      <c r="D421" s="69" t="s">
        <v>654</v>
      </c>
    </row>
    <row r="422" spans="2:4" ht="12.75">
      <c r="B422" s="69" t="s">
        <v>1313</v>
      </c>
      <c r="C422" s="69" t="s">
        <v>1314</v>
      </c>
      <c r="D422" s="69" t="s">
        <v>654</v>
      </c>
    </row>
    <row r="423" spans="2:4" ht="12.75">
      <c r="B423" s="69" t="s">
        <v>1315</v>
      </c>
      <c r="C423" s="69" t="s">
        <v>1316</v>
      </c>
      <c r="D423" s="69" t="s">
        <v>654</v>
      </c>
    </row>
    <row r="424" spans="2:4" ht="12.75">
      <c r="B424" s="69" t="s">
        <v>1317</v>
      </c>
      <c r="C424" s="69" t="s">
        <v>1318</v>
      </c>
      <c r="D424" s="69" t="s">
        <v>703</v>
      </c>
    </row>
    <row r="425" spans="2:4" ht="12.75">
      <c r="B425" s="69" t="s">
        <v>1319</v>
      </c>
      <c r="C425" s="69" t="s">
        <v>1320</v>
      </c>
      <c r="D425" s="69" t="s">
        <v>654</v>
      </c>
    </row>
    <row r="426" spans="2:4" ht="12.75">
      <c r="B426" s="69" t="s">
        <v>1321</v>
      </c>
      <c r="C426" s="69" t="s">
        <v>1322</v>
      </c>
      <c r="D426" s="69" t="s">
        <v>706</v>
      </c>
    </row>
    <row r="427" spans="2:4" ht="12.75">
      <c r="B427" s="69" t="s">
        <v>1323</v>
      </c>
      <c r="C427" s="69" t="s">
        <v>1324</v>
      </c>
      <c r="D427" s="69" t="s">
        <v>654</v>
      </c>
    </row>
    <row r="428" spans="2:4" ht="12.75">
      <c r="B428" s="69" t="s">
        <v>1325</v>
      </c>
      <c r="C428" s="69" t="s">
        <v>1326</v>
      </c>
      <c r="D428" s="69" t="s">
        <v>654</v>
      </c>
    </row>
    <row r="429" spans="2:4" ht="12.75">
      <c r="B429" s="69" t="s">
        <v>1327</v>
      </c>
      <c r="C429" s="69" t="s">
        <v>1328</v>
      </c>
      <c r="D429" s="69" t="s">
        <v>654</v>
      </c>
    </row>
    <row r="430" spans="2:4" ht="12.75">
      <c r="B430" s="69" t="s">
        <v>1329</v>
      </c>
      <c r="C430" s="69" t="s">
        <v>1330</v>
      </c>
      <c r="D430" s="69" t="s">
        <v>654</v>
      </c>
    </row>
    <row r="431" spans="2:4" ht="12.75">
      <c r="B431" s="69" t="s">
        <v>1331</v>
      </c>
      <c r="C431" s="69" t="s">
        <v>1332</v>
      </c>
      <c r="D431" s="69" t="s">
        <v>654</v>
      </c>
    </row>
    <row r="432" spans="2:4" ht="12.75">
      <c r="B432" s="69" t="s">
        <v>1333</v>
      </c>
      <c r="C432" s="69" t="s">
        <v>1334</v>
      </c>
      <c r="D432" s="69" t="s">
        <v>654</v>
      </c>
    </row>
    <row r="433" spans="2:4" ht="12.75">
      <c r="B433" s="69" t="s">
        <v>1335</v>
      </c>
      <c r="C433" s="69" t="s">
        <v>1336</v>
      </c>
      <c r="D433" s="69" t="s">
        <v>654</v>
      </c>
    </row>
    <row r="434" spans="2:4" ht="12.75">
      <c r="B434" s="69" t="s">
        <v>1337</v>
      </c>
      <c r="C434" s="69" t="s">
        <v>1338</v>
      </c>
      <c r="D434" s="69" t="s">
        <v>654</v>
      </c>
    </row>
    <row r="435" spans="2:4" ht="12.75">
      <c r="B435" s="69" t="s">
        <v>1339</v>
      </c>
      <c r="C435" s="69" t="s">
        <v>1340</v>
      </c>
      <c r="D435" s="69" t="s">
        <v>654</v>
      </c>
    </row>
    <row r="436" spans="2:4" ht="12.75">
      <c r="B436" s="69" t="s">
        <v>1341</v>
      </c>
      <c r="C436" s="69" t="s">
        <v>1342</v>
      </c>
      <c r="D436" s="69" t="s">
        <v>654</v>
      </c>
    </row>
    <row r="437" spans="2:4" ht="12.75">
      <c r="B437" s="69" t="s">
        <v>1343</v>
      </c>
      <c r="C437" s="69" t="s">
        <v>1344</v>
      </c>
      <c r="D437" s="69" t="s">
        <v>654</v>
      </c>
    </row>
    <row r="438" spans="2:4" ht="12.75">
      <c r="B438" s="69" t="s">
        <v>1345</v>
      </c>
      <c r="C438" s="69" t="s">
        <v>1346</v>
      </c>
      <c r="D438" s="69" t="s">
        <v>654</v>
      </c>
    </row>
    <row r="439" spans="2:4" ht="12.75">
      <c r="B439" s="69" t="s">
        <v>1347</v>
      </c>
      <c r="C439" s="69" t="s">
        <v>1348</v>
      </c>
      <c r="D439" s="69" t="s">
        <v>654</v>
      </c>
    </row>
    <row r="440" spans="2:4" ht="12.75">
      <c r="B440" s="69" t="s">
        <v>1349</v>
      </c>
      <c r="C440" s="69" t="s">
        <v>1350</v>
      </c>
      <c r="D440" s="69" t="s">
        <v>654</v>
      </c>
    </row>
    <row r="441" spans="2:4" ht="12.75">
      <c r="B441" s="69" t="s">
        <v>1351</v>
      </c>
      <c r="C441" s="69" t="s">
        <v>1352</v>
      </c>
      <c r="D441" s="69" t="s">
        <v>654</v>
      </c>
    </row>
    <row r="442" spans="2:4" ht="12.75">
      <c r="B442" s="69" t="s">
        <v>1353</v>
      </c>
      <c r="C442" s="69" t="s">
        <v>1354</v>
      </c>
      <c r="D442" s="69" t="s">
        <v>654</v>
      </c>
    </row>
    <row r="443" spans="2:4" ht="12.75">
      <c r="B443" s="69" t="s">
        <v>1355</v>
      </c>
      <c r="C443" s="69" t="s">
        <v>1356</v>
      </c>
      <c r="D443" s="69" t="s">
        <v>654</v>
      </c>
    </row>
    <row r="444" spans="2:4" ht="12.75">
      <c r="B444" s="69" t="s">
        <v>1357</v>
      </c>
      <c r="C444" s="69" t="s">
        <v>1358</v>
      </c>
      <c r="D444" s="69" t="s">
        <v>703</v>
      </c>
    </row>
    <row r="445" spans="2:4" ht="12.75">
      <c r="B445" s="69" t="s">
        <v>1359</v>
      </c>
      <c r="C445" s="69" t="s">
        <v>1360</v>
      </c>
      <c r="D445" s="69" t="s">
        <v>654</v>
      </c>
    </row>
    <row r="446" spans="2:4" ht="12.75">
      <c r="B446" s="69" t="s">
        <v>1361</v>
      </c>
      <c r="C446" s="69" t="s">
        <v>1362</v>
      </c>
      <c r="D446" s="69" t="s">
        <v>706</v>
      </c>
    </row>
    <row r="447" spans="2:4" ht="12.75">
      <c r="B447" s="69" t="s">
        <v>1363</v>
      </c>
      <c r="C447" s="69" t="s">
        <v>1364</v>
      </c>
      <c r="D447" s="69" t="s">
        <v>654</v>
      </c>
    </row>
    <row r="448" spans="2:4" ht="12.75">
      <c r="B448" s="69" t="s">
        <v>1365</v>
      </c>
      <c r="C448" s="69" t="s">
        <v>1366</v>
      </c>
      <c r="D448" s="69" t="s">
        <v>654</v>
      </c>
    </row>
    <row r="449" spans="2:4" ht="12.75">
      <c r="B449" s="69" t="s">
        <v>1367</v>
      </c>
      <c r="C449" s="69" t="s">
        <v>1368</v>
      </c>
      <c r="D449" s="69" t="s">
        <v>654</v>
      </c>
    </row>
    <row r="450" spans="2:4" ht="12.75">
      <c r="B450" s="69" t="s">
        <v>1369</v>
      </c>
      <c r="C450" s="69" t="s">
        <v>1370</v>
      </c>
      <c r="D450" s="69" t="s">
        <v>654</v>
      </c>
    </row>
    <row r="451" spans="2:4" ht="12.75">
      <c r="B451" s="69" t="s">
        <v>1371</v>
      </c>
      <c r="C451" s="69" t="s">
        <v>1372</v>
      </c>
      <c r="D451" s="69" t="s">
        <v>654</v>
      </c>
    </row>
    <row r="452" spans="2:4" ht="12.75">
      <c r="B452" s="69" t="s">
        <v>1373</v>
      </c>
      <c r="C452" s="69" t="s">
        <v>1374</v>
      </c>
      <c r="D452" s="69" t="s">
        <v>654</v>
      </c>
    </row>
    <row r="453" spans="2:4" ht="12.75">
      <c r="B453" s="69" t="s">
        <v>1375</v>
      </c>
      <c r="C453" s="69" t="s">
        <v>1376</v>
      </c>
      <c r="D453" s="69" t="s">
        <v>654</v>
      </c>
    </row>
    <row r="454" spans="2:4" ht="12.75">
      <c r="B454" s="69" t="s">
        <v>1377</v>
      </c>
      <c r="C454" s="69" t="s">
        <v>1378</v>
      </c>
      <c r="D454" s="69" t="s">
        <v>654</v>
      </c>
    </row>
    <row r="455" spans="2:4" ht="12.75">
      <c r="B455" s="69" t="s">
        <v>1379</v>
      </c>
      <c r="C455" s="69" t="s">
        <v>1380</v>
      </c>
      <c r="D455" s="69" t="s">
        <v>654</v>
      </c>
    </row>
    <row r="456" spans="2:4" ht="12.75">
      <c r="B456" s="69" t="s">
        <v>1381</v>
      </c>
      <c r="C456" s="69" t="s">
        <v>1382</v>
      </c>
      <c r="D456" s="69" t="s">
        <v>654</v>
      </c>
    </row>
    <row r="457" spans="2:4" ht="12.75">
      <c r="B457" s="69" t="s">
        <v>1383</v>
      </c>
      <c r="C457" s="69" t="s">
        <v>1384</v>
      </c>
      <c r="D457" s="69" t="s">
        <v>654</v>
      </c>
    </row>
    <row r="458" spans="2:4" ht="12.75">
      <c r="B458" s="69" t="s">
        <v>1385</v>
      </c>
      <c r="C458" s="69" t="s">
        <v>1386</v>
      </c>
      <c r="D458" s="69" t="s">
        <v>654</v>
      </c>
    </row>
    <row r="459" spans="2:4" ht="12.75">
      <c r="B459" s="69" t="s">
        <v>1387</v>
      </c>
      <c r="C459" s="69" t="s">
        <v>1388</v>
      </c>
      <c r="D459" s="69" t="s">
        <v>654</v>
      </c>
    </row>
    <row r="460" spans="2:4" ht="12.75">
      <c r="B460" s="69" t="s">
        <v>1389</v>
      </c>
      <c r="C460" s="69" t="s">
        <v>1390</v>
      </c>
      <c r="D460" s="69" t="s">
        <v>654</v>
      </c>
    </row>
    <row r="461" spans="2:4" ht="12.75">
      <c r="B461" s="69" t="s">
        <v>1391</v>
      </c>
      <c r="C461" s="69" t="s">
        <v>1392</v>
      </c>
      <c r="D461" s="69" t="s">
        <v>654</v>
      </c>
    </row>
    <row r="462" spans="2:4" ht="12.75">
      <c r="B462" s="69" t="s">
        <v>1393</v>
      </c>
      <c r="C462" s="69" t="s">
        <v>1394</v>
      </c>
      <c r="D462" s="69" t="s">
        <v>654</v>
      </c>
    </row>
    <row r="463" spans="2:4" ht="12.75">
      <c r="B463" s="69" t="s">
        <v>1395</v>
      </c>
      <c r="C463" s="69" t="s">
        <v>1396</v>
      </c>
      <c r="D463" s="69" t="s">
        <v>654</v>
      </c>
    </row>
    <row r="464" spans="2:4" ht="12.75">
      <c r="B464" s="69" t="s">
        <v>1397</v>
      </c>
      <c r="C464" s="69" t="s">
        <v>1398</v>
      </c>
      <c r="D464" s="69" t="s">
        <v>703</v>
      </c>
    </row>
    <row r="465" spans="2:4" ht="12.75">
      <c r="B465" s="69" t="s">
        <v>1399</v>
      </c>
      <c r="C465" s="69" t="s">
        <v>1400</v>
      </c>
      <c r="D465" s="69" t="s">
        <v>654</v>
      </c>
    </row>
    <row r="466" spans="2:4" ht="12.75">
      <c r="B466" s="69" t="s">
        <v>1401</v>
      </c>
      <c r="C466" s="69" t="s">
        <v>1402</v>
      </c>
      <c r="D466" s="69" t="s">
        <v>706</v>
      </c>
    </row>
    <row r="467" spans="2:4" ht="12.75">
      <c r="B467" s="69" t="s">
        <v>1403</v>
      </c>
      <c r="C467" s="69" t="s">
        <v>1404</v>
      </c>
      <c r="D467" s="69" t="s">
        <v>654</v>
      </c>
    </row>
    <row r="468" spans="2:4" ht="12.75">
      <c r="B468" s="69" t="s">
        <v>1405</v>
      </c>
      <c r="C468" s="69" t="s">
        <v>1406</v>
      </c>
      <c r="D468" s="69" t="s">
        <v>654</v>
      </c>
    </row>
    <row r="469" spans="2:4" ht="12.75">
      <c r="B469" s="69" t="s">
        <v>1407</v>
      </c>
      <c r="C469" s="69" t="s">
        <v>1408</v>
      </c>
      <c r="D469" s="69" t="s">
        <v>654</v>
      </c>
    </row>
    <row r="470" spans="2:4" ht="12.75">
      <c r="B470" s="69" t="s">
        <v>1409</v>
      </c>
      <c r="C470" s="69" t="s">
        <v>1410</v>
      </c>
      <c r="D470" s="69" t="s">
        <v>654</v>
      </c>
    </row>
    <row r="471" spans="2:4" ht="12.75">
      <c r="B471" s="69" t="s">
        <v>1411</v>
      </c>
      <c r="C471" s="69" t="s">
        <v>1412</v>
      </c>
      <c r="D471" s="69" t="s">
        <v>654</v>
      </c>
    </row>
    <row r="472" spans="2:4" ht="12.75">
      <c r="B472" s="69" t="s">
        <v>1413</v>
      </c>
      <c r="C472" s="69" t="s">
        <v>1414</v>
      </c>
      <c r="D472" s="69" t="s">
        <v>654</v>
      </c>
    </row>
    <row r="473" spans="2:4" ht="12.75">
      <c r="B473" s="69" t="s">
        <v>1415</v>
      </c>
      <c r="C473" s="69" t="s">
        <v>1416</v>
      </c>
      <c r="D473" s="69" t="s">
        <v>654</v>
      </c>
    </row>
    <row r="474" spans="2:4" ht="12.75">
      <c r="B474" s="69" t="s">
        <v>1417</v>
      </c>
      <c r="C474" s="69" t="s">
        <v>1418</v>
      </c>
      <c r="D474" s="69" t="s">
        <v>654</v>
      </c>
    </row>
    <row r="475" spans="2:4" ht="12.75">
      <c r="B475" s="69" t="s">
        <v>1419</v>
      </c>
      <c r="C475" s="69" t="s">
        <v>1420</v>
      </c>
      <c r="D475" s="69" t="s">
        <v>654</v>
      </c>
    </row>
    <row r="476" spans="2:4" ht="12.75">
      <c r="B476" s="69" t="s">
        <v>1421</v>
      </c>
      <c r="C476" s="69" t="s">
        <v>1422</v>
      </c>
      <c r="D476" s="69" t="s">
        <v>654</v>
      </c>
    </row>
    <row r="477" spans="2:4" ht="12.75">
      <c r="B477" s="69" t="s">
        <v>1423</v>
      </c>
      <c r="C477" s="69" t="s">
        <v>1424</v>
      </c>
      <c r="D477" s="69" t="s">
        <v>654</v>
      </c>
    </row>
    <row r="478" spans="2:4" ht="12.75">
      <c r="B478" s="69" t="s">
        <v>1425</v>
      </c>
      <c r="C478" s="69" t="s">
        <v>1426</v>
      </c>
      <c r="D478" s="69" t="s">
        <v>654</v>
      </c>
    </row>
    <row r="479" spans="2:4" ht="12.75">
      <c r="B479" s="69" t="s">
        <v>1427</v>
      </c>
      <c r="C479" s="69" t="s">
        <v>1428</v>
      </c>
      <c r="D479" s="69" t="s">
        <v>654</v>
      </c>
    </row>
    <row r="480" spans="2:4" ht="12.75">
      <c r="B480" s="69" t="s">
        <v>1429</v>
      </c>
      <c r="C480" s="69" t="s">
        <v>1430</v>
      </c>
      <c r="D480" s="69" t="s">
        <v>654</v>
      </c>
    </row>
    <row r="481" spans="2:4" ht="12.75">
      <c r="B481" s="69" t="s">
        <v>1431</v>
      </c>
      <c r="C481" s="69" t="s">
        <v>1432</v>
      </c>
      <c r="D481" s="69" t="s">
        <v>654</v>
      </c>
    </row>
    <row r="482" spans="2:4" ht="12.75">
      <c r="B482" s="69" t="s">
        <v>1433</v>
      </c>
      <c r="C482" s="69" t="s">
        <v>1434</v>
      </c>
      <c r="D482" s="69" t="s">
        <v>654</v>
      </c>
    </row>
    <row r="483" spans="2:4" ht="12.75">
      <c r="B483" s="69" t="s">
        <v>1435</v>
      </c>
      <c r="C483" s="69" t="s">
        <v>1436</v>
      </c>
      <c r="D483" s="69" t="s">
        <v>654</v>
      </c>
    </row>
    <row r="484" spans="2:4" ht="12.75">
      <c r="B484" s="69" t="s">
        <v>1437</v>
      </c>
      <c r="C484" s="69" t="s">
        <v>1438</v>
      </c>
      <c r="D484" s="69" t="s">
        <v>703</v>
      </c>
    </row>
    <row r="485" spans="2:4" ht="12.75">
      <c r="B485" s="69" t="s">
        <v>1439</v>
      </c>
      <c r="C485" s="69" t="s">
        <v>1440</v>
      </c>
      <c r="D485" s="69" t="s">
        <v>654</v>
      </c>
    </row>
    <row r="486" spans="2:4" ht="12.75">
      <c r="B486" s="69" t="s">
        <v>1441</v>
      </c>
      <c r="C486" s="69" t="s">
        <v>1442</v>
      </c>
      <c r="D486" s="69" t="s">
        <v>706</v>
      </c>
    </row>
    <row r="487" spans="2:4" ht="12.75">
      <c r="B487" s="69" t="s">
        <v>1443</v>
      </c>
      <c r="C487" s="69" t="s">
        <v>1444</v>
      </c>
      <c r="D487" s="69" t="s">
        <v>654</v>
      </c>
    </row>
    <row r="488" spans="2:4" ht="12.75">
      <c r="B488" s="69" t="s">
        <v>1445</v>
      </c>
      <c r="C488" s="69" t="s">
        <v>1446</v>
      </c>
      <c r="D488" s="69" t="s">
        <v>654</v>
      </c>
    </row>
    <row r="489" spans="2:4" ht="12.75">
      <c r="B489" s="69" t="s">
        <v>1447</v>
      </c>
      <c r="C489" s="69" t="s">
        <v>1448</v>
      </c>
      <c r="D489" s="69" t="s">
        <v>654</v>
      </c>
    </row>
    <row r="490" spans="2:4" ht="12.75">
      <c r="B490" s="69" t="s">
        <v>1449</v>
      </c>
      <c r="C490" s="69" t="s">
        <v>1450</v>
      </c>
      <c r="D490" s="69" t="s">
        <v>654</v>
      </c>
    </row>
    <row r="491" spans="2:4" ht="12.75">
      <c r="B491" s="69" t="s">
        <v>1451</v>
      </c>
      <c r="C491" s="69" t="s">
        <v>1452</v>
      </c>
      <c r="D491" s="69" t="s">
        <v>654</v>
      </c>
    </row>
    <row r="492" spans="2:4" ht="12.75">
      <c r="B492" s="69" t="s">
        <v>1453</v>
      </c>
      <c r="C492" s="69" t="s">
        <v>1454</v>
      </c>
      <c r="D492" s="69" t="s">
        <v>654</v>
      </c>
    </row>
    <row r="493" spans="2:4" ht="12.75">
      <c r="B493" s="69" t="s">
        <v>1455</v>
      </c>
      <c r="C493" s="69" t="s">
        <v>1456</v>
      </c>
      <c r="D493" s="69" t="s">
        <v>654</v>
      </c>
    </row>
    <row r="494" spans="2:4" ht="12.75">
      <c r="B494" s="69" t="s">
        <v>1457</v>
      </c>
      <c r="C494" s="69" t="s">
        <v>1458</v>
      </c>
      <c r="D494" s="69" t="s">
        <v>654</v>
      </c>
    </row>
    <row r="495" spans="2:4" ht="12.75">
      <c r="B495" s="69" t="s">
        <v>1459</v>
      </c>
      <c r="C495" s="69" t="s">
        <v>1460</v>
      </c>
      <c r="D495" s="69" t="s">
        <v>654</v>
      </c>
    </row>
    <row r="496" spans="2:4" ht="12.75">
      <c r="B496" s="69" t="s">
        <v>1461</v>
      </c>
      <c r="C496" s="69" t="s">
        <v>1462</v>
      </c>
      <c r="D496" s="69" t="s">
        <v>654</v>
      </c>
    </row>
    <row r="497" spans="2:4" ht="12.75">
      <c r="B497" s="69" t="s">
        <v>1463</v>
      </c>
      <c r="C497" s="69" t="s">
        <v>1464</v>
      </c>
      <c r="D497" s="69" t="s">
        <v>654</v>
      </c>
    </row>
    <row r="498" spans="2:4" ht="12.75">
      <c r="B498" s="69" t="s">
        <v>1465</v>
      </c>
      <c r="C498" s="69" t="s">
        <v>1466</v>
      </c>
      <c r="D498" s="69" t="s">
        <v>654</v>
      </c>
    </row>
    <row r="499" spans="2:4" ht="12.75">
      <c r="B499" s="69" t="s">
        <v>1467</v>
      </c>
      <c r="C499" s="69" t="s">
        <v>1468</v>
      </c>
      <c r="D499" s="69" t="s">
        <v>654</v>
      </c>
    </row>
    <row r="500" spans="2:4" ht="12.75">
      <c r="B500" s="69" t="s">
        <v>1469</v>
      </c>
      <c r="C500" s="69" t="s">
        <v>1470</v>
      </c>
      <c r="D500" s="69" t="s">
        <v>654</v>
      </c>
    </row>
    <row r="501" spans="2:4" ht="12.75">
      <c r="B501" s="69" t="s">
        <v>1471</v>
      </c>
      <c r="C501" s="69" t="s">
        <v>1472</v>
      </c>
      <c r="D501" s="69" t="s">
        <v>654</v>
      </c>
    </row>
    <row r="502" spans="2:4" ht="12.75">
      <c r="B502" s="69" t="s">
        <v>1473</v>
      </c>
      <c r="C502" s="69" t="s">
        <v>1474</v>
      </c>
      <c r="D502" s="69" t="s">
        <v>654</v>
      </c>
    </row>
    <row r="503" spans="2:4" ht="12.75">
      <c r="B503" s="69" t="s">
        <v>1475</v>
      </c>
      <c r="C503" s="69" t="s">
        <v>1476</v>
      </c>
      <c r="D503" s="69" t="s">
        <v>654</v>
      </c>
    </row>
    <row r="504" spans="2:4" ht="12.75">
      <c r="B504" s="69" t="s">
        <v>1477</v>
      </c>
      <c r="C504" s="69" t="s">
        <v>1478</v>
      </c>
      <c r="D504" s="69" t="s">
        <v>703</v>
      </c>
    </row>
    <row r="505" spans="2:4" ht="12.75">
      <c r="B505" s="69" t="s">
        <v>1479</v>
      </c>
      <c r="C505" s="69" t="s">
        <v>1480</v>
      </c>
      <c r="D505" s="69" t="s">
        <v>654</v>
      </c>
    </row>
    <row r="506" spans="2:4" ht="12.75">
      <c r="B506" s="69" t="s">
        <v>1481</v>
      </c>
      <c r="C506" s="69" t="s">
        <v>1482</v>
      </c>
      <c r="D506" s="69" t="s">
        <v>706</v>
      </c>
    </row>
    <row r="507" spans="2:4" ht="12.75">
      <c r="B507" s="69" t="s">
        <v>1483</v>
      </c>
      <c r="C507" s="69" t="s">
        <v>1484</v>
      </c>
      <c r="D507" s="69" t="s">
        <v>654</v>
      </c>
    </row>
    <row r="508" spans="2:4" ht="12.75">
      <c r="B508" s="69" t="s">
        <v>1485</v>
      </c>
      <c r="C508" s="69" t="s">
        <v>1486</v>
      </c>
      <c r="D508" s="69" t="s">
        <v>654</v>
      </c>
    </row>
    <row r="509" spans="2:4" ht="12.75">
      <c r="B509" s="69" t="s">
        <v>1487</v>
      </c>
      <c r="C509" s="69" t="s">
        <v>1488</v>
      </c>
      <c r="D509" s="69" t="s">
        <v>654</v>
      </c>
    </row>
    <row r="510" spans="2:4" ht="12.75">
      <c r="B510" s="69" t="s">
        <v>1489</v>
      </c>
      <c r="C510" s="69" t="s">
        <v>1490</v>
      </c>
      <c r="D510" s="69" t="s">
        <v>654</v>
      </c>
    </row>
    <row r="511" spans="2:4" ht="12.75">
      <c r="B511" s="69" t="s">
        <v>1491</v>
      </c>
      <c r="C511" s="69" t="s">
        <v>1492</v>
      </c>
      <c r="D511" s="69" t="s">
        <v>654</v>
      </c>
    </row>
    <row r="512" spans="2:4" ht="12.75">
      <c r="B512" s="69" t="s">
        <v>1493</v>
      </c>
      <c r="C512" s="69" t="s">
        <v>1494</v>
      </c>
      <c r="D512" s="69" t="s">
        <v>654</v>
      </c>
    </row>
    <row r="513" spans="2:4" ht="12.75">
      <c r="B513" s="69" t="s">
        <v>1495</v>
      </c>
      <c r="C513" s="69" t="s">
        <v>1496</v>
      </c>
      <c r="D513" s="69" t="s">
        <v>654</v>
      </c>
    </row>
    <row r="514" spans="2:4" ht="12.75">
      <c r="B514" s="69" t="s">
        <v>1497</v>
      </c>
      <c r="C514" s="69" t="s">
        <v>1498</v>
      </c>
      <c r="D514" s="69" t="s">
        <v>654</v>
      </c>
    </row>
    <row r="515" spans="2:4" ht="12.75">
      <c r="B515" s="69" t="s">
        <v>1499</v>
      </c>
      <c r="C515" s="69" t="s">
        <v>1500</v>
      </c>
      <c r="D515" s="69" t="s">
        <v>654</v>
      </c>
    </row>
    <row r="516" spans="2:4" ht="12.75">
      <c r="B516" s="69" t="s">
        <v>1501</v>
      </c>
      <c r="C516" s="69" t="s">
        <v>1502</v>
      </c>
      <c r="D516" s="69" t="s">
        <v>654</v>
      </c>
    </row>
    <row r="517" spans="2:4" ht="12.75">
      <c r="B517" s="69" t="s">
        <v>1503</v>
      </c>
      <c r="C517" s="69" t="s">
        <v>1504</v>
      </c>
      <c r="D517" s="69" t="s">
        <v>654</v>
      </c>
    </row>
    <row r="518" spans="2:4" ht="12.75">
      <c r="B518" s="69" t="s">
        <v>1505</v>
      </c>
      <c r="C518" s="69" t="s">
        <v>1506</v>
      </c>
      <c r="D518" s="69" t="s">
        <v>654</v>
      </c>
    </row>
    <row r="519" spans="2:4" ht="12.75">
      <c r="B519" s="69" t="s">
        <v>1507</v>
      </c>
      <c r="C519" s="69" t="s">
        <v>1508</v>
      </c>
      <c r="D519" s="69" t="s">
        <v>654</v>
      </c>
    </row>
    <row r="520" spans="2:4" ht="12.75">
      <c r="B520" s="69" t="s">
        <v>1509</v>
      </c>
      <c r="C520" s="69" t="s">
        <v>1510</v>
      </c>
      <c r="D520" s="69" t="s">
        <v>654</v>
      </c>
    </row>
    <row r="521" spans="2:4" ht="12.75">
      <c r="B521" s="69" t="s">
        <v>1511</v>
      </c>
      <c r="C521" s="69" t="s">
        <v>1512</v>
      </c>
      <c r="D521" s="69" t="s">
        <v>654</v>
      </c>
    </row>
    <row r="522" spans="2:4" ht="12.75">
      <c r="B522" s="69" t="s">
        <v>1513</v>
      </c>
      <c r="C522" s="69" t="s">
        <v>1514</v>
      </c>
      <c r="D522" s="69" t="s">
        <v>654</v>
      </c>
    </row>
    <row r="523" spans="2:4" ht="12.75">
      <c r="B523" s="69" t="s">
        <v>1515</v>
      </c>
      <c r="C523" s="69" t="s">
        <v>1516</v>
      </c>
      <c r="D523" s="69" t="s">
        <v>654</v>
      </c>
    </row>
    <row r="524" spans="2:4" ht="12.75">
      <c r="B524" s="69" t="s">
        <v>1517</v>
      </c>
      <c r="C524" s="69" t="s">
        <v>1518</v>
      </c>
      <c r="D524" s="69" t="s">
        <v>654</v>
      </c>
    </row>
    <row r="525" spans="2:4" ht="12.75">
      <c r="B525" s="69" t="s">
        <v>1519</v>
      </c>
      <c r="C525" s="69" t="s">
        <v>1520</v>
      </c>
      <c r="D525" s="69" t="s">
        <v>703</v>
      </c>
    </row>
    <row r="526" spans="2:4" ht="12.75">
      <c r="B526" s="69" t="s">
        <v>1521</v>
      </c>
      <c r="C526" s="69" t="s">
        <v>1522</v>
      </c>
      <c r="D526" s="69" t="s">
        <v>706</v>
      </c>
    </row>
    <row r="527" spans="2:4" ht="12.75">
      <c r="B527" s="69" t="s">
        <v>1523</v>
      </c>
      <c r="C527" s="69" t="s">
        <v>1524</v>
      </c>
      <c r="D527" s="69" t="s">
        <v>654</v>
      </c>
    </row>
    <row r="528" spans="2:4" ht="12.75">
      <c r="B528" s="69" t="s">
        <v>1525</v>
      </c>
      <c r="C528" s="69" t="s">
        <v>1526</v>
      </c>
      <c r="D528" s="69" t="s">
        <v>654</v>
      </c>
    </row>
    <row r="529" spans="2:4" ht="12.75">
      <c r="B529" s="69" t="s">
        <v>1527</v>
      </c>
      <c r="C529" s="69" t="s">
        <v>1528</v>
      </c>
      <c r="D529" s="69" t="s">
        <v>654</v>
      </c>
    </row>
    <row r="530" spans="2:4" ht="12.75">
      <c r="B530" s="69" t="s">
        <v>1529</v>
      </c>
      <c r="C530" s="69" t="s">
        <v>1530</v>
      </c>
      <c r="D530" s="69" t="s">
        <v>654</v>
      </c>
    </row>
    <row r="531" spans="2:4" ht="12.75">
      <c r="B531" s="69" t="s">
        <v>1531</v>
      </c>
      <c r="C531" s="69" t="s">
        <v>1532</v>
      </c>
      <c r="D531" s="69" t="s">
        <v>654</v>
      </c>
    </row>
    <row r="532" spans="2:4" ht="12.75">
      <c r="B532" s="69" t="s">
        <v>1533</v>
      </c>
      <c r="C532" s="69" t="s">
        <v>1534</v>
      </c>
      <c r="D532" s="69" t="s">
        <v>654</v>
      </c>
    </row>
    <row r="533" spans="2:4" ht="12.75">
      <c r="B533" s="69" t="s">
        <v>1535</v>
      </c>
      <c r="C533" s="69" t="s">
        <v>1536</v>
      </c>
      <c r="D533" s="69" t="s">
        <v>654</v>
      </c>
    </row>
    <row r="534" spans="2:4" ht="12.75">
      <c r="B534" s="69" t="s">
        <v>1537</v>
      </c>
      <c r="C534" s="69" t="s">
        <v>1538</v>
      </c>
      <c r="D534" s="69" t="s">
        <v>654</v>
      </c>
    </row>
    <row r="535" spans="2:4" ht="12.75">
      <c r="B535" s="69" t="s">
        <v>1539</v>
      </c>
      <c r="C535" s="69" t="s">
        <v>1540</v>
      </c>
      <c r="D535" s="69" t="s">
        <v>654</v>
      </c>
    </row>
    <row r="536" spans="2:4" ht="12.75">
      <c r="B536" s="69" t="s">
        <v>1541</v>
      </c>
      <c r="C536" s="69" t="s">
        <v>1542</v>
      </c>
      <c r="D536" s="69" t="s">
        <v>654</v>
      </c>
    </row>
    <row r="537" spans="2:4" ht="12.75">
      <c r="B537" s="69" t="s">
        <v>1543</v>
      </c>
      <c r="C537" s="69" t="s">
        <v>1544</v>
      </c>
      <c r="D537" s="69" t="s">
        <v>654</v>
      </c>
    </row>
    <row r="538" spans="2:4" ht="12.75">
      <c r="B538" s="69" t="s">
        <v>1545</v>
      </c>
      <c r="C538" s="69" t="s">
        <v>1546</v>
      </c>
      <c r="D538" s="69" t="s">
        <v>654</v>
      </c>
    </row>
    <row r="539" spans="2:4" ht="12.75">
      <c r="B539" s="69" t="s">
        <v>1547</v>
      </c>
      <c r="C539" s="69" t="s">
        <v>1548</v>
      </c>
      <c r="D539" s="69" t="s">
        <v>654</v>
      </c>
    </row>
    <row r="540" spans="2:4" ht="12.75">
      <c r="B540" s="69" t="s">
        <v>1549</v>
      </c>
      <c r="C540" s="69" t="s">
        <v>1550</v>
      </c>
      <c r="D540" s="69" t="s">
        <v>654</v>
      </c>
    </row>
    <row r="541" spans="2:4" ht="12.75">
      <c r="B541" s="69" t="s">
        <v>1551</v>
      </c>
      <c r="C541" s="69" t="s">
        <v>1552</v>
      </c>
      <c r="D541" s="69" t="s">
        <v>654</v>
      </c>
    </row>
    <row r="542" spans="2:4" ht="12.75">
      <c r="B542" s="69" t="s">
        <v>1553</v>
      </c>
      <c r="C542" s="69" t="s">
        <v>1554</v>
      </c>
      <c r="D542" s="69" t="s">
        <v>654</v>
      </c>
    </row>
    <row r="543" spans="2:4" ht="12.75">
      <c r="B543" s="69" t="s">
        <v>1555</v>
      </c>
      <c r="C543" s="69" t="s">
        <v>1556</v>
      </c>
      <c r="D543" s="69" t="s">
        <v>654</v>
      </c>
    </row>
    <row r="544" spans="2:4" ht="12.75">
      <c r="B544" s="69" t="s">
        <v>1557</v>
      </c>
      <c r="C544" s="69" t="s">
        <v>1558</v>
      </c>
      <c r="D544" s="69" t="s">
        <v>654</v>
      </c>
    </row>
    <row r="545" spans="2:4" ht="12.75">
      <c r="B545" s="69" t="s">
        <v>1559</v>
      </c>
      <c r="C545" s="69" t="s">
        <v>1560</v>
      </c>
      <c r="D545" s="69" t="s">
        <v>703</v>
      </c>
    </row>
    <row r="546" spans="2:4" ht="12.75">
      <c r="B546" s="69" t="s">
        <v>1561</v>
      </c>
      <c r="C546" s="69" t="s">
        <v>1562</v>
      </c>
      <c r="D546" s="69" t="s">
        <v>706</v>
      </c>
    </row>
    <row r="547" spans="2:4" ht="12.75">
      <c r="B547" s="69" t="s">
        <v>1563</v>
      </c>
      <c r="C547" s="69" t="s">
        <v>1564</v>
      </c>
      <c r="D547" s="69" t="s">
        <v>654</v>
      </c>
    </row>
    <row r="548" spans="2:4" ht="12.75">
      <c r="B548" s="69" t="s">
        <v>1565</v>
      </c>
      <c r="C548" s="69" t="s">
        <v>1566</v>
      </c>
      <c r="D548" s="69" t="s">
        <v>654</v>
      </c>
    </row>
    <row r="549" spans="2:4" ht="12.75">
      <c r="B549" s="69" t="s">
        <v>1567</v>
      </c>
      <c r="C549" s="69" t="s">
        <v>1568</v>
      </c>
      <c r="D549" s="69" t="s">
        <v>654</v>
      </c>
    </row>
    <row r="550" spans="2:4" ht="12.75">
      <c r="B550" s="69" t="s">
        <v>1569</v>
      </c>
      <c r="C550" s="69" t="s">
        <v>1570</v>
      </c>
      <c r="D550" s="69" t="s">
        <v>654</v>
      </c>
    </row>
    <row r="551" spans="2:4" ht="12.75">
      <c r="B551" s="69" t="s">
        <v>1571</v>
      </c>
      <c r="C551" s="69" t="s">
        <v>1572</v>
      </c>
      <c r="D551" s="69" t="s">
        <v>654</v>
      </c>
    </row>
    <row r="552" spans="2:4" ht="12.75">
      <c r="B552" s="69" t="s">
        <v>1573</v>
      </c>
      <c r="C552" s="69" t="s">
        <v>1574</v>
      </c>
      <c r="D552" s="69" t="s">
        <v>654</v>
      </c>
    </row>
    <row r="553" spans="2:4" ht="12.75">
      <c r="B553" s="69" t="s">
        <v>1575</v>
      </c>
      <c r="C553" s="69" t="s">
        <v>1576</v>
      </c>
      <c r="D553" s="69" t="s">
        <v>654</v>
      </c>
    </row>
    <row r="554" spans="2:4" ht="12.75">
      <c r="B554" s="69" t="s">
        <v>1577</v>
      </c>
      <c r="C554" s="69" t="s">
        <v>1578</v>
      </c>
      <c r="D554" s="69" t="s">
        <v>654</v>
      </c>
    </row>
    <row r="555" spans="2:4" ht="12.75">
      <c r="B555" s="69" t="s">
        <v>1579</v>
      </c>
      <c r="C555" s="69" t="s">
        <v>1580</v>
      </c>
      <c r="D555" s="69" t="s">
        <v>654</v>
      </c>
    </row>
    <row r="556" spans="2:4" ht="12.75">
      <c r="B556" s="69" t="s">
        <v>1581</v>
      </c>
      <c r="C556" s="69" t="s">
        <v>1582</v>
      </c>
      <c r="D556" s="69" t="s">
        <v>654</v>
      </c>
    </row>
    <row r="557" spans="2:4" ht="12.75">
      <c r="B557" s="69" t="s">
        <v>1583</v>
      </c>
      <c r="C557" s="69" t="s">
        <v>1584</v>
      </c>
      <c r="D557" s="69" t="s">
        <v>654</v>
      </c>
    </row>
    <row r="558" spans="2:4" ht="12.75">
      <c r="B558" s="69" t="s">
        <v>1585</v>
      </c>
      <c r="C558" s="69" t="s">
        <v>1586</v>
      </c>
      <c r="D558" s="69" t="s">
        <v>654</v>
      </c>
    </row>
    <row r="559" spans="2:4" ht="12.75">
      <c r="B559" s="69" t="s">
        <v>1587</v>
      </c>
      <c r="C559" s="69" t="s">
        <v>1588</v>
      </c>
      <c r="D559" s="69" t="s">
        <v>654</v>
      </c>
    </row>
    <row r="560" spans="2:4" ht="12.75">
      <c r="B560" s="69" t="s">
        <v>1589</v>
      </c>
      <c r="C560" s="69" t="s">
        <v>1590</v>
      </c>
      <c r="D560" s="69" t="s">
        <v>654</v>
      </c>
    </row>
    <row r="561" spans="2:4" ht="12.75">
      <c r="B561" s="69" t="s">
        <v>1591</v>
      </c>
      <c r="C561" s="69" t="s">
        <v>1592</v>
      </c>
      <c r="D561" s="69" t="s">
        <v>654</v>
      </c>
    </row>
    <row r="562" spans="2:4" ht="12.75">
      <c r="B562" s="69" t="s">
        <v>1593</v>
      </c>
      <c r="C562" s="69" t="s">
        <v>1594</v>
      </c>
      <c r="D562" s="69" t="s">
        <v>654</v>
      </c>
    </row>
    <row r="563" spans="2:4" ht="12.75">
      <c r="B563" s="69" t="s">
        <v>1595</v>
      </c>
      <c r="C563" s="69" t="s">
        <v>1596</v>
      </c>
      <c r="D563" s="69" t="s">
        <v>654</v>
      </c>
    </row>
    <row r="564" spans="2:4" ht="12.75">
      <c r="B564" s="69" t="s">
        <v>1597</v>
      </c>
      <c r="C564" s="69" t="s">
        <v>1598</v>
      </c>
      <c r="D564" s="69" t="s">
        <v>654</v>
      </c>
    </row>
    <row r="565" spans="2:4" ht="12.75">
      <c r="B565" s="69" t="s">
        <v>1599</v>
      </c>
      <c r="C565" s="69" t="s">
        <v>1600</v>
      </c>
      <c r="D565" s="69" t="s">
        <v>703</v>
      </c>
    </row>
    <row r="566" spans="2:4" ht="12.75">
      <c r="B566" s="69" t="s">
        <v>1601</v>
      </c>
      <c r="C566" s="69" t="s">
        <v>1602</v>
      </c>
      <c r="D566" s="69" t="s">
        <v>706</v>
      </c>
    </row>
    <row r="567" spans="2:4" ht="12.75">
      <c r="B567" s="69" t="s">
        <v>1603</v>
      </c>
      <c r="C567" s="69" t="s">
        <v>1604</v>
      </c>
      <c r="D567" s="69" t="s">
        <v>654</v>
      </c>
    </row>
    <row r="568" spans="2:4" ht="12.75">
      <c r="B568" s="69" t="s">
        <v>1605</v>
      </c>
      <c r="C568" s="69" t="s">
        <v>1606</v>
      </c>
      <c r="D568" s="69" t="s">
        <v>654</v>
      </c>
    </row>
    <row r="569" spans="2:4" ht="12.75">
      <c r="B569" s="69" t="s">
        <v>1607</v>
      </c>
      <c r="C569" s="69" t="s">
        <v>1608</v>
      </c>
      <c r="D569" s="69" t="s">
        <v>654</v>
      </c>
    </row>
    <row r="570" spans="2:4" ht="12.75">
      <c r="B570" s="69" t="s">
        <v>1609</v>
      </c>
      <c r="C570" s="69" t="s">
        <v>1610</v>
      </c>
      <c r="D570" s="69" t="s">
        <v>654</v>
      </c>
    </row>
    <row r="571" spans="2:4" ht="12.75">
      <c r="B571" s="69" t="s">
        <v>1611</v>
      </c>
      <c r="C571" s="69" t="s">
        <v>1612</v>
      </c>
      <c r="D571" s="69" t="s">
        <v>654</v>
      </c>
    </row>
    <row r="572" spans="2:4" ht="12.75">
      <c r="B572" s="69" t="s">
        <v>1613</v>
      </c>
      <c r="C572" s="69" t="s">
        <v>1614</v>
      </c>
      <c r="D572" s="69" t="s">
        <v>654</v>
      </c>
    </row>
    <row r="573" spans="2:4" ht="12.75">
      <c r="B573" s="69" t="s">
        <v>1615</v>
      </c>
      <c r="C573" s="69" t="s">
        <v>1616</v>
      </c>
      <c r="D573" s="69" t="s">
        <v>654</v>
      </c>
    </row>
    <row r="574" spans="2:4" ht="12.75">
      <c r="B574" s="69" t="s">
        <v>1617</v>
      </c>
      <c r="C574" s="69" t="s">
        <v>1618</v>
      </c>
      <c r="D574" s="69" t="s">
        <v>654</v>
      </c>
    </row>
    <row r="575" spans="2:4" ht="12.75">
      <c r="B575" s="69" t="s">
        <v>1619</v>
      </c>
      <c r="C575" s="69" t="s">
        <v>1620</v>
      </c>
      <c r="D575" s="69" t="s">
        <v>654</v>
      </c>
    </row>
    <row r="576" spans="2:4" ht="12.75">
      <c r="B576" s="69" t="s">
        <v>1621</v>
      </c>
      <c r="C576" s="69" t="s">
        <v>1622</v>
      </c>
      <c r="D576" s="69" t="s">
        <v>654</v>
      </c>
    </row>
    <row r="577" spans="2:4" ht="12.75">
      <c r="B577" s="69" t="s">
        <v>1623</v>
      </c>
      <c r="C577" s="69" t="s">
        <v>1624</v>
      </c>
      <c r="D577" s="69" t="s">
        <v>654</v>
      </c>
    </row>
    <row r="578" spans="2:4" ht="12.75">
      <c r="B578" s="69" t="s">
        <v>1625</v>
      </c>
      <c r="C578" s="69" t="s">
        <v>1626</v>
      </c>
      <c r="D578" s="69" t="s">
        <v>654</v>
      </c>
    </row>
    <row r="579" spans="2:4" ht="12.75">
      <c r="B579" s="69" t="s">
        <v>1627</v>
      </c>
      <c r="C579" s="69" t="s">
        <v>1628</v>
      </c>
      <c r="D579" s="69" t="s">
        <v>654</v>
      </c>
    </row>
    <row r="580" spans="2:4" ht="12.75">
      <c r="B580" s="69" t="s">
        <v>1629</v>
      </c>
      <c r="C580" s="69" t="s">
        <v>1630</v>
      </c>
      <c r="D580" s="69" t="s">
        <v>654</v>
      </c>
    </row>
    <row r="581" spans="2:4" ht="12.75">
      <c r="B581" s="69" t="s">
        <v>1631</v>
      </c>
      <c r="C581" s="69" t="s">
        <v>1632</v>
      </c>
      <c r="D581" s="69" t="s">
        <v>654</v>
      </c>
    </row>
    <row r="582" spans="2:4" ht="12.75">
      <c r="B582" s="69" t="s">
        <v>1633</v>
      </c>
      <c r="C582" s="69" t="s">
        <v>1634</v>
      </c>
      <c r="D582" s="69" t="s">
        <v>654</v>
      </c>
    </row>
    <row r="583" spans="2:4" ht="12.75">
      <c r="B583" s="69" t="s">
        <v>1635</v>
      </c>
      <c r="C583" s="69" t="s">
        <v>1636</v>
      </c>
      <c r="D583" s="69" t="s">
        <v>654</v>
      </c>
    </row>
    <row r="584" spans="2:4" ht="12.75">
      <c r="B584" s="69" t="s">
        <v>1637</v>
      </c>
      <c r="C584" s="69" t="s">
        <v>1638</v>
      </c>
      <c r="D584" s="69" t="s">
        <v>654</v>
      </c>
    </row>
    <row r="585" spans="2:4" ht="12.75">
      <c r="B585" s="69" t="s">
        <v>1639</v>
      </c>
      <c r="C585" s="69" t="s">
        <v>1640</v>
      </c>
      <c r="D585" s="69" t="s">
        <v>703</v>
      </c>
    </row>
    <row r="586" spans="2:4" ht="12.75">
      <c r="B586" s="69" t="s">
        <v>1641</v>
      </c>
      <c r="C586" s="69" t="s">
        <v>1642</v>
      </c>
      <c r="D586" s="69" t="s">
        <v>706</v>
      </c>
    </row>
    <row r="587" spans="2:4" ht="12.75">
      <c r="B587" s="69" t="s">
        <v>1643</v>
      </c>
      <c r="C587" s="69" t="s">
        <v>1644</v>
      </c>
      <c r="D587" s="69" t="s">
        <v>654</v>
      </c>
    </row>
    <row r="588" spans="2:4" ht="12.75">
      <c r="B588" s="69" t="s">
        <v>1645</v>
      </c>
      <c r="C588" s="69" t="s">
        <v>1646</v>
      </c>
      <c r="D588" s="69" t="s">
        <v>654</v>
      </c>
    </row>
    <row r="589" spans="2:4" ht="12.75">
      <c r="B589" s="69" t="s">
        <v>1647</v>
      </c>
      <c r="C589" s="69" t="s">
        <v>1648</v>
      </c>
      <c r="D589" s="69" t="s">
        <v>654</v>
      </c>
    </row>
    <row r="590" spans="2:4" ht="12.75">
      <c r="B590" s="69" t="s">
        <v>1649</v>
      </c>
      <c r="C590" s="69" t="s">
        <v>1650</v>
      </c>
      <c r="D590" s="69" t="s">
        <v>654</v>
      </c>
    </row>
    <row r="591" spans="2:4" ht="12.75">
      <c r="B591" s="69" t="s">
        <v>1651</v>
      </c>
      <c r="C591" s="69" t="s">
        <v>1652</v>
      </c>
      <c r="D591" s="69" t="s">
        <v>654</v>
      </c>
    </row>
    <row r="592" spans="2:4" ht="12.75">
      <c r="B592" s="69" t="s">
        <v>1653</v>
      </c>
      <c r="C592" s="69" t="s">
        <v>1654</v>
      </c>
      <c r="D592" s="69" t="s">
        <v>654</v>
      </c>
    </row>
    <row r="593" spans="2:4" ht="12.75">
      <c r="B593" s="69" t="s">
        <v>1655</v>
      </c>
      <c r="C593" s="69" t="s">
        <v>1656</v>
      </c>
      <c r="D593" s="69" t="s">
        <v>654</v>
      </c>
    </row>
    <row r="594" spans="2:4" ht="12.75">
      <c r="B594" s="69" t="s">
        <v>1657</v>
      </c>
      <c r="C594" s="69" t="s">
        <v>1658</v>
      </c>
      <c r="D594" s="69" t="s">
        <v>654</v>
      </c>
    </row>
    <row r="595" spans="2:4" ht="12.75">
      <c r="B595" s="69" t="s">
        <v>1659</v>
      </c>
      <c r="C595" s="69" t="s">
        <v>1660</v>
      </c>
      <c r="D595" s="69" t="s">
        <v>654</v>
      </c>
    </row>
    <row r="596" spans="2:4" ht="12.75">
      <c r="B596" s="69" t="s">
        <v>1661</v>
      </c>
      <c r="C596" s="69" t="s">
        <v>1662</v>
      </c>
      <c r="D596" s="69" t="s">
        <v>654</v>
      </c>
    </row>
    <row r="597" spans="2:4" ht="12.75">
      <c r="B597" s="69" t="s">
        <v>1663</v>
      </c>
      <c r="C597" s="69" t="s">
        <v>1664</v>
      </c>
      <c r="D597" s="69" t="s">
        <v>654</v>
      </c>
    </row>
    <row r="598" spans="2:4" ht="12.75">
      <c r="B598" s="69" t="s">
        <v>1665</v>
      </c>
      <c r="C598" s="69" t="s">
        <v>1666</v>
      </c>
      <c r="D598" s="69" t="s">
        <v>654</v>
      </c>
    </row>
    <row r="599" spans="2:4" ht="12.75">
      <c r="B599" s="69" t="s">
        <v>1667</v>
      </c>
      <c r="C599" s="69" t="s">
        <v>1668</v>
      </c>
      <c r="D599" s="69" t="s">
        <v>654</v>
      </c>
    </row>
    <row r="600" spans="2:4" ht="12.75">
      <c r="B600" s="69" t="s">
        <v>1669</v>
      </c>
      <c r="C600" s="69" t="s">
        <v>1670</v>
      </c>
      <c r="D600" s="69" t="s">
        <v>654</v>
      </c>
    </row>
    <row r="601" spans="2:4" ht="12.75">
      <c r="B601" s="69" t="s">
        <v>1671</v>
      </c>
      <c r="C601" s="69" t="s">
        <v>1672</v>
      </c>
      <c r="D601" s="69" t="s">
        <v>654</v>
      </c>
    </row>
    <row r="602" spans="2:4" ht="12.75">
      <c r="B602" s="69" t="s">
        <v>1673</v>
      </c>
      <c r="C602" s="69" t="s">
        <v>1674</v>
      </c>
      <c r="D602" s="69" t="s">
        <v>654</v>
      </c>
    </row>
    <row r="603" spans="2:4" ht="12.75">
      <c r="B603" s="69" t="s">
        <v>1675</v>
      </c>
      <c r="C603" s="69" t="s">
        <v>1676</v>
      </c>
      <c r="D603" s="69" t="s">
        <v>654</v>
      </c>
    </row>
    <row r="604" spans="2:4" ht="12.75">
      <c r="B604" s="69" t="s">
        <v>1677</v>
      </c>
      <c r="C604" s="69" t="s">
        <v>1678</v>
      </c>
      <c r="D604" s="69" t="s">
        <v>654</v>
      </c>
    </row>
    <row r="605" spans="2:4" ht="12.75">
      <c r="B605" s="69" t="s">
        <v>1679</v>
      </c>
      <c r="C605" s="69" t="s">
        <v>1680</v>
      </c>
      <c r="D605" s="69" t="s">
        <v>703</v>
      </c>
    </row>
    <row r="606" spans="2:4" ht="12.75">
      <c r="B606" s="69" t="s">
        <v>1681</v>
      </c>
      <c r="C606" s="69" t="s">
        <v>1682</v>
      </c>
      <c r="D606" s="69" t="s">
        <v>706</v>
      </c>
    </row>
    <row r="607" spans="2:4" ht="12.75">
      <c r="B607" s="69" t="s">
        <v>1683</v>
      </c>
      <c r="C607" s="69" t="s">
        <v>1684</v>
      </c>
      <c r="D607" s="69" t="s">
        <v>654</v>
      </c>
    </row>
    <row r="608" spans="2:4" ht="12.75">
      <c r="B608" s="69" t="s">
        <v>1685</v>
      </c>
      <c r="C608" s="69" t="s">
        <v>1686</v>
      </c>
      <c r="D608" s="69" t="s">
        <v>654</v>
      </c>
    </row>
    <row r="609" spans="2:4" ht="12.75">
      <c r="B609" s="69" t="s">
        <v>1687</v>
      </c>
      <c r="C609" s="69" t="s">
        <v>1688</v>
      </c>
      <c r="D609" s="69" t="s">
        <v>654</v>
      </c>
    </row>
    <row r="610" spans="2:4" ht="12.75">
      <c r="B610" s="69" t="s">
        <v>1689</v>
      </c>
      <c r="C610" s="69" t="s">
        <v>1690</v>
      </c>
      <c r="D610" s="69" t="s">
        <v>654</v>
      </c>
    </row>
    <row r="611" spans="2:4" ht="12.75">
      <c r="B611" s="69" t="s">
        <v>1691</v>
      </c>
      <c r="C611" s="69" t="s">
        <v>1692</v>
      </c>
      <c r="D611" s="69" t="s">
        <v>654</v>
      </c>
    </row>
    <row r="612" spans="2:4" ht="12.75">
      <c r="B612" s="69" t="s">
        <v>1693</v>
      </c>
      <c r="C612" s="69" t="s">
        <v>1694</v>
      </c>
      <c r="D612" s="69" t="s">
        <v>654</v>
      </c>
    </row>
    <row r="613" spans="2:4" ht="12.75">
      <c r="B613" s="69" t="s">
        <v>1695</v>
      </c>
      <c r="C613" s="69" t="s">
        <v>1696</v>
      </c>
      <c r="D613" s="69" t="s">
        <v>654</v>
      </c>
    </row>
    <row r="614" spans="2:4" ht="12.75">
      <c r="B614" s="69" t="s">
        <v>1697</v>
      </c>
      <c r="C614" s="69" t="s">
        <v>1698</v>
      </c>
      <c r="D614" s="69" t="s">
        <v>654</v>
      </c>
    </row>
    <row r="615" spans="2:4" ht="12.75">
      <c r="B615" s="69" t="s">
        <v>1699</v>
      </c>
      <c r="C615" s="69" t="s">
        <v>1700</v>
      </c>
      <c r="D615" s="69" t="s">
        <v>654</v>
      </c>
    </row>
    <row r="616" spans="2:4" ht="12.75">
      <c r="B616" s="69" t="s">
        <v>1701</v>
      </c>
      <c r="C616" s="69" t="s">
        <v>1702</v>
      </c>
      <c r="D616" s="69" t="s">
        <v>654</v>
      </c>
    </row>
    <row r="617" spans="2:4" ht="12.75">
      <c r="B617" s="69" t="s">
        <v>1703</v>
      </c>
      <c r="C617" s="69" t="s">
        <v>1704</v>
      </c>
      <c r="D617" s="69" t="s">
        <v>654</v>
      </c>
    </row>
    <row r="618" spans="2:4" ht="12.75">
      <c r="B618" s="69" t="s">
        <v>1705</v>
      </c>
      <c r="C618" s="69" t="s">
        <v>1706</v>
      </c>
      <c r="D618" s="69" t="s">
        <v>654</v>
      </c>
    </row>
    <row r="619" spans="2:4" ht="12.75">
      <c r="B619" s="69" t="s">
        <v>1707</v>
      </c>
      <c r="C619" s="69" t="s">
        <v>1708</v>
      </c>
      <c r="D619" s="69" t="s">
        <v>654</v>
      </c>
    </row>
    <row r="620" spans="2:4" ht="12.75">
      <c r="B620" s="69" t="s">
        <v>1709</v>
      </c>
      <c r="C620" s="69" t="s">
        <v>1710</v>
      </c>
      <c r="D620" s="69" t="s">
        <v>654</v>
      </c>
    </row>
    <row r="621" spans="2:4" ht="12.75">
      <c r="B621" s="69" t="s">
        <v>1711</v>
      </c>
      <c r="C621" s="69" t="s">
        <v>1712</v>
      </c>
      <c r="D621" s="69" t="s">
        <v>654</v>
      </c>
    </row>
    <row r="622" spans="2:4" ht="12.75">
      <c r="B622" s="69" t="s">
        <v>1713</v>
      </c>
      <c r="C622" s="69" t="s">
        <v>1714</v>
      </c>
      <c r="D622" s="69" t="s">
        <v>654</v>
      </c>
    </row>
    <row r="623" spans="2:4" ht="12.75">
      <c r="B623" s="69" t="s">
        <v>1715</v>
      </c>
      <c r="C623" s="69" t="s">
        <v>1716</v>
      </c>
      <c r="D623" s="69" t="s">
        <v>654</v>
      </c>
    </row>
    <row r="624" spans="2:4" ht="12.75">
      <c r="B624" s="69" t="s">
        <v>1717</v>
      </c>
      <c r="C624" s="69" t="s">
        <v>1718</v>
      </c>
      <c r="D624" s="69" t="s">
        <v>654</v>
      </c>
    </row>
    <row r="625" spans="2:4" ht="12.75">
      <c r="B625" s="69" t="s">
        <v>1719</v>
      </c>
      <c r="C625" s="69" t="s">
        <v>1720</v>
      </c>
      <c r="D625" s="69" t="s">
        <v>703</v>
      </c>
    </row>
    <row r="626" spans="2:4" ht="12.75">
      <c r="B626" s="69" t="s">
        <v>1721</v>
      </c>
      <c r="C626" s="69" t="s">
        <v>1722</v>
      </c>
      <c r="D626" s="69" t="s">
        <v>706</v>
      </c>
    </row>
    <row r="627" spans="2:4" ht="12.75">
      <c r="B627" s="69" t="s">
        <v>1723</v>
      </c>
      <c r="C627" s="69" t="s">
        <v>1724</v>
      </c>
      <c r="D627" s="69" t="s">
        <v>654</v>
      </c>
    </row>
    <row r="628" spans="2:4" ht="12.75">
      <c r="B628" s="69" t="s">
        <v>1725</v>
      </c>
      <c r="C628" s="69" t="s">
        <v>1726</v>
      </c>
      <c r="D628" s="69" t="s">
        <v>654</v>
      </c>
    </row>
    <row r="629" spans="2:4" ht="12.75">
      <c r="B629" s="69" t="s">
        <v>1727</v>
      </c>
      <c r="C629" s="69" t="s">
        <v>1728</v>
      </c>
      <c r="D629" s="69" t="s">
        <v>654</v>
      </c>
    </row>
    <row r="630" spans="2:4" ht="12.75">
      <c r="B630" s="69" t="s">
        <v>1729</v>
      </c>
      <c r="C630" s="69" t="s">
        <v>1730</v>
      </c>
      <c r="D630" s="69" t="s">
        <v>654</v>
      </c>
    </row>
    <row r="631" spans="2:4" ht="12.75">
      <c r="B631" s="69" t="s">
        <v>1731</v>
      </c>
      <c r="C631" s="69" t="s">
        <v>1732</v>
      </c>
      <c r="D631" s="69" t="s">
        <v>654</v>
      </c>
    </row>
    <row r="632" spans="2:4" ht="12.75">
      <c r="B632" s="69" t="s">
        <v>1733</v>
      </c>
      <c r="C632" s="69" t="s">
        <v>1734</v>
      </c>
      <c r="D632" s="69" t="s">
        <v>654</v>
      </c>
    </row>
    <row r="633" spans="2:4" ht="12.75">
      <c r="B633" s="69" t="s">
        <v>1735</v>
      </c>
      <c r="C633" s="69" t="s">
        <v>1736</v>
      </c>
      <c r="D633" s="69" t="s">
        <v>654</v>
      </c>
    </row>
    <row r="634" spans="2:4" ht="12.75">
      <c r="B634" s="69" t="s">
        <v>1737</v>
      </c>
      <c r="C634" s="69" t="s">
        <v>1738</v>
      </c>
      <c r="D634" s="69" t="s">
        <v>654</v>
      </c>
    </row>
    <row r="635" spans="2:4" ht="12.75">
      <c r="B635" s="69" t="s">
        <v>1739</v>
      </c>
      <c r="C635" s="69" t="s">
        <v>1740</v>
      </c>
      <c r="D635" s="69" t="s">
        <v>654</v>
      </c>
    </row>
    <row r="636" spans="2:4" ht="12.75">
      <c r="B636" s="69" t="s">
        <v>1741</v>
      </c>
      <c r="C636" s="69" t="s">
        <v>1742</v>
      </c>
      <c r="D636" s="69" t="s">
        <v>654</v>
      </c>
    </row>
    <row r="637" spans="2:4" ht="12.75">
      <c r="B637" s="69" t="s">
        <v>1743</v>
      </c>
      <c r="C637" s="69" t="s">
        <v>1744</v>
      </c>
      <c r="D637" s="69" t="s">
        <v>654</v>
      </c>
    </row>
    <row r="638" spans="2:4" ht="12.75">
      <c r="B638" s="69" t="s">
        <v>1745</v>
      </c>
      <c r="C638" s="69" t="s">
        <v>1746</v>
      </c>
      <c r="D638" s="69" t="s">
        <v>654</v>
      </c>
    </row>
    <row r="639" spans="2:4" ht="12.75">
      <c r="B639" s="69" t="s">
        <v>1747</v>
      </c>
      <c r="C639" s="69" t="s">
        <v>1748</v>
      </c>
      <c r="D639" s="69" t="s">
        <v>654</v>
      </c>
    </row>
    <row r="640" spans="2:4" ht="12.75">
      <c r="B640" s="69" t="s">
        <v>1749</v>
      </c>
      <c r="C640" s="69" t="s">
        <v>1750</v>
      </c>
      <c r="D640" s="69" t="s">
        <v>654</v>
      </c>
    </row>
    <row r="641" spans="2:4" ht="12.75">
      <c r="B641" s="69" t="s">
        <v>1751</v>
      </c>
      <c r="C641" s="69" t="s">
        <v>1752</v>
      </c>
      <c r="D641" s="69" t="s">
        <v>654</v>
      </c>
    </row>
    <row r="642" spans="2:4" ht="12.75">
      <c r="B642" s="69" t="s">
        <v>1753</v>
      </c>
      <c r="C642" s="69" t="s">
        <v>1754</v>
      </c>
      <c r="D642" s="69" t="s">
        <v>654</v>
      </c>
    </row>
    <row r="643" spans="2:4" ht="12.75">
      <c r="B643" s="69" t="s">
        <v>1755</v>
      </c>
      <c r="C643" s="69" t="s">
        <v>1756</v>
      </c>
      <c r="D643" s="69" t="s">
        <v>654</v>
      </c>
    </row>
    <row r="644" spans="2:4" ht="12.75">
      <c r="B644" s="69" t="s">
        <v>1757</v>
      </c>
      <c r="C644" s="69" t="s">
        <v>1758</v>
      </c>
      <c r="D644" s="69" t="s">
        <v>654</v>
      </c>
    </row>
    <row r="645" spans="2:4" ht="12.75">
      <c r="B645" s="69" t="s">
        <v>1759</v>
      </c>
      <c r="C645" s="69" t="s">
        <v>1760</v>
      </c>
      <c r="D645" s="69" t="s">
        <v>703</v>
      </c>
    </row>
    <row r="646" spans="2:4" ht="12.75">
      <c r="B646" s="69" t="s">
        <v>1761</v>
      </c>
      <c r="C646" s="69" t="s">
        <v>1762</v>
      </c>
      <c r="D646" s="69" t="s">
        <v>706</v>
      </c>
    </row>
    <row r="647" spans="2:4" ht="12.75">
      <c r="B647" s="69" t="s">
        <v>1763</v>
      </c>
      <c r="C647" s="69" t="s">
        <v>1764</v>
      </c>
      <c r="D647" s="69" t="s">
        <v>654</v>
      </c>
    </row>
    <row r="648" spans="2:4" ht="12.75">
      <c r="B648" s="69" t="s">
        <v>1765</v>
      </c>
      <c r="C648" s="69" t="s">
        <v>1766</v>
      </c>
      <c r="D648" s="69" t="s">
        <v>654</v>
      </c>
    </row>
    <row r="649" spans="2:4" ht="12.75">
      <c r="B649" s="69" t="s">
        <v>1767</v>
      </c>
      <c r="C649" s="69" t="s">
        <v>1768</v>
      </c>
      <c r="D649" s="69" t="s">
        <v>654</v>
      </c>
    </row>
    <row r="650" spans="2:4" ht="12.75">
      <c r="B650" s="69" t="s">
        <v>1769</v>
      </c>
      <c r="C650" s="69" t="s">
        <v>1770</v>
      </c>
      <c r="D650" s="69" t="s">
        <v>654</v>
      </c>
    </row>
    <row r="651" spans="2:4" ht="12.75">
      <c r="B651" s="69" t="s">
        <v>1771</v>
      </c>
      <c r="C651" s="69" t="s">
        <v>1772</v>
      </c>
      <c r="D651" s="69" t="s">
        <v>654</v>
      </c>
    </row>
    <row r="652" spans="2:4" ht="12.75">
      <c r="B652" s="69" t="s">
        <v>1773</v>
      </c>
      <c r="C652" s="69" t="s">
        <v>1774</v>
      </c>
      <c r="D652" s="69" t="s">
        <v>654</v>
      </c>
    </row>
    <row r="653" spans="2:4" ht="12.75">
      <c r="B653" s="69" t="s">
        <v>1775</v>
      </c>
      <c r="C653" s="69" t="s">
        <v>1776</v>
      </c>
      <c r="D653" s="69" t="s">
        <v>654</v>
      </c>
    </row>
    <row r="654" spans="2:4" ht="12.75">
      <c r="B654" s="69" t="s">
        <v>1777</v>
      </c>
      <c r="C654" s="69" t="s">
        <v>1778</v>
      </c>
      <c r="D654" s="69" t="s">
        <v>654</v>
      </c>
    </row>
    <row r="655" spans="2:4" ht="12.75">
      <c r="B655" s="69" t="s">
        <v>1779</v>
      </c>
      <c r="C655" s="69" t="s">
        <v>1780</v>
      </c>
      <c r="D655" s="69" t="s">
        <v>654</v>
      </c>
    </row>
    <row r="656" spans="2:4" ht="12.75">
      <c r="B656" s="69" t="s">
        <v>1781</v>
      </c>
      <c r="C656" s="69" t="s">
        <v>1782</v>
      </c>
      <c r="D656" s="69" t="s">
        <v>654</v>
      </c>
    </row>
    <row r="657" spans="2:4" ht="12.75">
      <c r="B657" s="69" t="s">
        <v>1783</v>
      </c>
      <c r="C657" s="69" t="s">
        <v>1784</v>
      </c>
      <c r="D657" s="69" t="s">
        <v>654</v>
      </c>
    </row>
    <row r="658" spans="2:4" ht="12.75">
      <c r="B658" s="69" t="s">
        <v>1785</v>
      </c>
      <c r="C658" s="69" t="s">
        <v>1786</v>
      </c>
      <c r="D658" s="69" t="s">
        <v>654</v>
      </c>
    </row>
    <row r="659" spans="2:4" ht="12.75">
      <c r="B659" s="69" t="s">
        <v>1787</v>
      </c>
      <c r="C659" s="69" t="s">
        <v>1788</v>
      </c>
      <c r="D659" s="69" t="s">
        <v>654</v>
      </c>
    </row>
    <row r="660" spans="2:4" ht="12.75">
      <c r="B660" s="69" t="s">
        <v>1789</v>
      </c>
      <c r="C660" s="69" t="s">
        <v>1790</v>
      </c>
      <c r="D660" s="69" t="s">
        <v>654</v>
      </c>
    </row>
    <row r="661" spans="2:4" ht="12.75">
      <c r="B661" s="69" t="s">
        <v>1791</v>
      </c>
      <c r="C661" s="69" t="s">
        <v>1792</v>
      </c>
      <c r="D661" s="69" t="s">
        <v>654</v>
      </c>
    </row>
    <row r="662" spans="2:4" ht="12.75">
      <c r="B662" s="69" t="s">
        <v>1793</v>
      </c>
      <c r="C662" s="69" t="s">
        <v>1794</v>
      </c>
      <c r="D662" s="69" t="s">
        <v>654</v>
      </c>
    </row>
    <row r="663" spans="2:4" ht="12.75">
      <c r="B663" s="69" t="s">
        <v>1795</v>
      </c>
      <c r="C663" s="69" t="s">
        <v>1796</v>
      </c>
      <c r="D663" s="69" t="s">
        <v>654</v>
      </c>
    </row>
    <row r="664" spans="2:4" ht="12.75">
      <c r="B664" s="69" t="s">
        <v>1797</v>
      </c>
      <c r="C664" s="69" t="s">
        <v>1798</v>
      </c>
      <c r="D664" s="69" t="s">
        <v>654</v>
      </c>
    </row>
    <row r="665" spans="2:4" ht="12.75">
      <c r="B665" s="69" t="s">
        <v>1799</v>
      </c>
      <c r="C665" s="69" t="s">
        <v>1800</v>
      </c>
      <c r="D665" s="69" t="s">
        <v>703</v>
      </c>
    </row>
    <row r="666" spans="2:4" ht="12.75">
      <c r="B666" s="69" t="s">
        <v>1801</v>
      </c>
      <c r="C666" s="69" t="s">
        <v>1802</v>
      </c>
      <c r="D666" s="69" t="s">
        <v>706</v>
      </c>
    </row>
    <row r="667" spans="2:4" ht="12.75">
      <c r="B667" s="69" t="s">
        <v>1803</v>
      </c>
      <c r="C667" s="69" t="s">
        <v>1804</v>
      </c>
      <c r="D667" s="69" t="s">
        <v>654</v>
      </c>
    </row>
    <row r="668" spans="2:4" ht="12.75">
      <c r="B668" s="69" t="s">
        <v>1805</v>
      </c>
      <c r="C668" s="69" t="s">
        <v>1806</v>
      </c>
      <c r="D668" s="69" t="s">
        <v>654</v>
      </c>
    </row>
    <row r="669" spans="2:4" ht="12.75">
      <c r="B669" s="69" t="s">
        <v>1807</v>
      </c>
      <c r="C669" s="69" t="s">
        <v>1808</v>
      </c>
      <c r="D669" s="69" t="s">
        <v>654</v>
      </c>
    </row>
    <row r="670" spans="2:4" ht="12.75">
      <c r="B670" s="69" t="s">
        <v>1809</v>
      </c>
      <c r="C670" s="69" t="s">
        <v>1810</v>
      </c>
      <c r="D670" s="69" t="s">
        <v>654</v>
      </c>
    </row>
    <row r="671" spans="2:4" ht="12.75">
      <c r="B671" s="69" t="s">
        <v>1811</v>
      </c>
      <c r="C671" s="69" t="s">
        <v>1812</v>
      </c>
      <c r="D671" s="69" t="s">
        <v>654</v>
      </c>
    </row>
    <row r="672" spans="2:4" ht="12.75">
      <c r="B672" s="69" t="s">
        <v>1813</v>
      </c>
      <c r="C672" s="69" t="s">
        <v>1814</v>
      </c>
      <c r="D672" s="69" t="s">
        <v>654</v>
      </c>
    </row>
    <row r="673" spans="2:4" ht="12.75">
      <c r="B673" s="69" t="s">
        <v>1815</v>
      </c>
      <c r="C673" s="69" t="s">
        <v>1816</v>
      </c>
      <c r="D673" s="69" t="s">
        <v>654</v>
      </c>
    </row>
    <row r="674" spans="2:4" ht="12.75">
      <c r="B674" s="69" t="s">
        <v>1817</v>
      </c>
      <c r="C674" s="69" t="s">
        <v>1818</v>
      </c>
      <c r="D674" s="69" t="s">
        <v>654</v>
      </c>
    </row>
    <row r="675" spans="2:4" ht="12.75">
      <c r="B675" s="69" t="s">
        <v>1819</v>
      </c>
      <c r="C675" s="69" t="s">
        <v>1820</v>
      </c>
      <c r="D675" s="69" t="s">
        <v>654</v>
      </c>
    </row>
    <row r="676" spans="2:4" ht="12.75">
      <c r="B676" s="69" t="s">
        <v>1821</v>
      </c>
      <c r="C676" s="69" t="s">
        <v>1822</v>
      </c>
      <c r="D676" s="69" t="s">
        <v>654</v>
      </c>
    </row>
    <row r="677" spans="2:4" ht="12.75">
      <c r="B677" s="69" t="s">
        <v>1823</v>
      </c>
      <c r="C677" s="69" t="s">
        <v>1824</v>
      </c>
      <c r="D677" s="69" t="s">
        <v>654</v>
      </c>
    </row>
    <row r="678" spans="2:4" ht="12.75">
      <c r="B678" s="69" t="s">
        <v>1825</v>
      </c>
      <c r="C678" s="69" t="s">
        <v>1826</v>
      </c>
      <c r="D678" s="69" t="s">
        <v>654</v>
      </c>
    </row>
    <row r="679" spans="2:4" ht="12.75">
      <c r="B679" s="69" t="s">
        <v>1827</v>
      </c>
      <c r="C679" s="69" t="s">
        <v>1828</v>
      </c>
      <c r="D679" s="69" t="s">
        <v>654</v>
      </c>
    </row>
    <row r="680" spans="2:4" ht="12.75">
      <c r="B680" s="69" t="s">
        <v>1829</v>
      </c>
      <c r="C680" s="69" t="s">
        <v>1830</v>
      </c>
      <c r="D680" s="69" t="s">
        <v>654</v>
      </c>
    </row>
    <row r="681" spans="2:4" ht="12.75">
      <c r="B681" s="69" t="s">
        <v>1831</v>
      </c>
      <c r="C681" s="69" t="s">
        <v>1832</v>
      </c>
      <c r="D681" s="69" t="s">
        <v>654</v>
      </c>
    </row>
    <row r="682" spans="2:4" ht="12.75">
      <c r="B682" s="69" t="s">
        <v>1833</v>
      </c>
      <c r="C682" s="69" t="s">
        <v>1834</v>
      </c>
      <c r="D682" s="69" t="s">
        <v>654</v>
      </c>
    </row>
    <row r="683" spans="2:4" ht="12.75">
      <c r="B683" s="69" t="s">
        <v>1835</v>
      </c>
      <c r="C683" s="69" t="s">
        <v>1836</v>
      </c>
      <c r="D683" s="69" t="s">
        <v>654</v>
      </c>
    </row>
    <row r="684" spans="2:4" ht="12.75">
      <c r="B684" s="69" t="s">
        <v>1837</v>
      </c>
      <c r="C684" s="69" t="s">
        <v>1838</v>
      </c>
      <c r="D684" s="69" t="s">
        <v>654</v>
      </c>
    </row>
    <row r="685" spans="2:4" ht="12.75">
      <c r="B685" s="69" t="s">
        <v>1839</v>
      </c>
      <c r="C685" s="69" t="s">
        <v>1840</v>
      </c>
      <c r="D685" s="69" t="s">
        <v>703</v>
      </c>
    </row>
    <row r="686" spans="2:4" ht="12.75">
      <c r="B686" s="69" t="s">
        <v>1841</v>
      </c>
      <c r="C686" s="69" t="s">
        <v>1842</v>
      </c>
      <c r="D686" s="69" t="s">
        <v>706</v>
      </c>
    </row>
    <row r="687" spans="2:4" ht="12.75">
      <c r="B687" s="69" t="s">
        <v>1843</v>
      </c>
      <c r="C687" s="69" t="s">
        <v>1844</v>
      </c>
      <c r="D687" s="69" t="s">
        <v>1845</v>
      </c>
    </row>
    <row r="688" spans="2:4" ht="12.75">
      <c r="B688" s="69" t="s">
        <v>1846</v>
      </c>
      <c r="C688" s="69" t="s">
        <v>1847</v>
      </c>
      <c r="D688" s="69" t="s">
        <v>144</v>
      </c>
    </row>
    <row r="689" spans="2:4" ht="12.75">
      <c r="B689" s="69" t="s">
        <v>1848</v>
      </c>
      <c r="C689" s="69" t="s">
        <v>1849</v>
      </c>
      <c r="D689" s="69" t="s">
        <v>145</v>
      </c>
    </row>
    <row r="690" spans="2:4" ht="12.75">
      <c r="B690" s="69" t="s">
        <v>1850</v>
      </c>
      <c r="C690" s="69" t="s">
        <v>1851</v>
      </c>
      <c r="D690" s="69" t="s">
        <v>146</v>
      </c>
    </row>
    <row r="691" spans="2:4" ht="12.75">
      <c r="B691" s="69" t="s">
        <v>1852</v>
      </c>
      <c r="C691" s="69" t="s">
        <v>1853</v>
      </c>
      <c r="D691" s="69" t="s">
        <v>147</v>
      </c>
    </row>
    <row r="692" spans="2:4" ht="12.75">
      <c r="B692" s="69" t="s">
        <v>1854</v>
      </c>
      <c r="C692" s="69" t="s">
        <v>1855</v>
      </c>
      <c r="D692" s="69" t="s">
        <v>148</v>
      </c>
    </row>
    <row r="693" spans="2:4" ht="12.75">
      <c r="B693" s="69" t="s">
        <v>1856</v>
      </c>
      <c r="C693" s="69" t="s">
        <v>1857</v>
      </c>
      <c r="D693" s="69" t="s">
        <v>149</v>
      </c>
    </row>
    <row r="694" spans="2:4" ht="12.75">
      <c r="B694" s="69" t="s">
        <v>1858</v>
      </c>
      <c r="C694" s="69" t="s">
        <v>1859</v>
      </c>
      <c r="D694" s="69" t="s">
        <v>150</v>
      </c>
    </row>
    <row r="695" spans="2:4" ht="12.75">
      <c r="B695" s="69" t="s">
        <v>1860</v>
      </c>
      <c r="C695" s="69" t="s">
        <v>1861</v>
      </c>
      <c r="D695" s="69" t="s">
        <v>151</v>
      </c>
    </row>
    <row r="696" spans="2:4" ht="12.75">
      <c r="B696" s="69" t="s">
        <v>1862</v>
      </c>
      <c r="C696" s="69" t="s">
        <v>1863</v>
      </c>
      <c r="D696" s="69" t="s">
        <v>152</v>
      </c>
    </row>
    <row r="697" spans="2:4" ht="12.75">
      <c r="B697" s="69" t="s">
        <v>1864</v>
      </c>
      <c r="C697" s="69" t="s">
        <v>1865</v>
      </c>
      <c r="D697" s="69" t="s">
        <v>153</v>
      </c>
    </row>
    <row r="698" spans="2:4" ht="12.75">
      <c r="B698" s="69" t="s">
        <v>1866</v>
      </c>
      <c r="C698" s="69" t="s">
        <v>1867</v>
      </c>
      <c r="D698" s="69" t="s">
        <v>154</v>
      </c>
    </row>
    <row r="699" spans="2:4" ht="12.75">
      <c r="B699" s="69" t="s">
        <v>1868</v>
      </c>
      <c r="C699" s="69" t="s">
        <v>1869</v>
      </c>
      <c r="D699" s="69" t="s">
        <v>155</v>
      </c>
    </row>
    <row r="700" spans="2:4" ht="12.75">
      <c r="B700" s="69" t="s">
        <v>1870</v>
      </c>
      <c r="C700" s="69" t="s">
        <v>1871</v>
      </c>
      <c r="D700" s="69" t="s">
        <v>1845</v>
      </c>
    </row>
    <row r="701" spans="2:4" ht="12.75">
      <c r="B701" s="69" t="s">
        <v>1872</v>
      </c>
      <c r="C701" s="69" t="s">
        <v>1873</v>
      </c>
      <c r="D701" s="69" t="s">
        <v>144</v>
      </c>
    </row>
    <row r="702" spans="2:4" ht="12.75">
      <c r="B702" s="69" t="s">
        <v>1874</v>
      </c>
      <c r="C702" s="69" t="s">
        <v>1875</v>
      </c>
      <c r="D702" s="69" t="s">
        <v>145</v>
      </c>
    </row>
    <row r="703" spans="2:4" ht="12.75">
      <c r="B703" s="69" t="s">
        <v>1876</v>
      </c>
      <c r="C703" s="69" t="s">
        <v>1877</v>
      </c>
      <c r="D703" s="69" t="s">
        <v>146</v>
      </c>
    </row>
    <row r="704" spans="2:4" ht="12.75">
      <c r="B704" s="69" t="s">
        <v>1878</v>
      </c>
      <c r="C704" s="69" t="s">
        <v>1879</v>
      </c>
      <c r="D704" s="69" t="s">
        <v>147</v>
      </c>
    </row>
    <row r="705" spans="2:4" ht="12.75">
      <c r="B705" s="69" t="s">
        <v>1880</v>
      </c>
      <c r="C705" s="69" t="s">
        <v>1881</v>
      </c>
      <c r="D705" s="69" t="s">
        <v>148</v>
      </c>
    </row>
    <row r="706" spans="2:4" ht="12.75">
      <c r="B706" s="69" t="s">
        <v>1882</v>
      </c>
      <c r="C706" s="69" t="s">
        <v>1883</v>
      </c>
      <c r="D706" s="69" t="s">
        <v>149</v>
      </c>
    </row>
    <row r="707" spans="2:4" ht="12.75">
      <c r="B707" s="69" t="s">
        <v>1884</v>
      </c>
      <c r="C707" s="69" t="s">
        <v>1885</v>
      </c>
      <c r="D707" s="69" t="s">
        <v>150</v>
      </c>
    </row>
    <row r="708" spans="2:4" ht="12.75">
      <c r="B708" s="69" t="s">
        <v>1886</v>
      </c>
      <c r="C708" s="69" t="s">
        <v>1887</v>
      </c>
      <c r="D708" s="69" t="s">
        <v>151</v>
      </c>
    </row>
    <row r="709" spans="2:4" ht="12.75">
      <c r="B709" s="69" t="s">
        <v>1888</v>
      </c>
      <c r="C709" s="69" t="s">
        <v>1889</v>
      </c>
      <c r="D709" s="69" t="s">
        <v>152</v>
      </c>
    </row>
    <row r="710" spans="2:4" ht="12.75">
      <c r="B710" s="69" t="s">
        <v>1890</v>
      </c>
      <c r="C710" s="69" t="s">
        <v>1891</v>
      </c>
      <c r="D710" s="69" t="s">
        <v>153</v>
      </c>
    </row>
    <row r="711" spans="2:4" ht="12.75">
      <c r="B711" s="69" t="s">
        <v>1892</v>
      </c>
      <c r="C711" s="69" t="s">
        <v>1893</v>
      </c>
      <c r="D711" s="69" t="s">
        <v>154</v>
      </c>
    </row>
    <row r="712" spans="2:4" ht="12.75">
      <c r="B712" s="69" t="s">
        <v>1894</v>
      </c>
      <c r="C712" s="69" t="s">
        <v>1895</v>
      </c>
      <c r="D712" s="69" t="s">
        <v>155</v>
      </c>
    </row>
    <row r="713" spans="2:4" ht="12.75">
      <c r="B713" s="69" t="s">
        <v>1896</v>
      </c>
      <c r="C713" s="69" t="s">
        <v>1897</v>
      </c>
      <c r="D713" s="69" t="s">
        <v>1845</v>
      </c>
    </row>
    <row r="714" spans="2:4" ht="12.75">
      <c r="B714" s="69" t="s">
        <v>1898</v>
      </c>
      <c r="C714" s="69" t="s">
        <v>1899</v>
      </c>
      <c r="D714" s="69" t="s">
        <v>144</v>
      </c>
    </row>
    <row r="715" spans="2:4" ht="12.75">
      <c r="B715" s="69" t="s">
        <v>1900</v>
      </c>
      <c r="C715" s="69" t="s">
        <v>1901</v>
      </c>
      <c r="D715" s="69" t="s">
        <v>145</v>
      </c>
    </row>
    <row r="716" spans="2:4" ht="12.75">
      <c r="B716" s="69" t="s">
        <v>1902</v>
      </c>
      <c r="C716" s="69" t="s">
        <v>1903</v>
      </c>
      <c r="D716" s="69" t="s">
        <v>146</v>
      </c>
    </row>
    <row r="717" spans="2:4" ht="12.75">
      <c r="B717" s="69" t="s">
        <v>1904</v>
      </c>
      <c r="C717" s="69" t="s">
        <v>1905</v>
      </c>
      <c r="D717" s="69" t="s">
        <v>147</v>
      </c>
    </row>
    <row r="718" spans="2:4" ht="12.75">
      <c r="B718" s="69" t="s">
        <v>1906</v>
      </c>
      <c r="C718" s="69" t="s">
        <v>1907</v>
      </c>
      <c r="D718" s="69" t="s">
        <v>148</v>
      </c>
    </row>
    <row r="719" spans="2:4" ht="12.75">
      <c r="B719" s="69" t="s">
        <v>1908</v>
      </c>
      <c r="C719" s="69" t="s">
        <v>1909</v>
      </c>
      <c r="D719" s="69" t="s">
        <v>149</v>
      </c>
    </row>
    <row r="720" spans="2:4" ht="12.75">
      <c r="B720" s="69" t="s">
        <v>1910</v>
      </c>
      <c r="C720" s="69" t="s">
        <v>1911</v>
      </c>
      <c r="D720" s="69" t="s">
        <v>150</v>
      </c>
    </row>
    <row r="721" spans="2:4" ht="12.75">
      <c r="B721" s="69" t="s">
        <v>1912</v>
      </c>
      <c r="C721" s="69" t="s">
        <v>1913</v>
      </c>
      <c r="D721" s="69" t="s">
        <v>151</v>
      </c>
    </row>
    <row r="722" spans="2:4" ht="12.75">
      <c r="B722" s="69" t="s">
        <v>1914</v>
      </c>
      <c r="C722" s="69" t="s">
        <v>1915</v>
      </c>
      <c r="D722" s="69" t="s">
        <v>152</v>
      </c>
    </row>
    <row r="723" spans="2:4" ht="12.75">
      <c r="B723" s="69" t="s">
        <v>1916</v>
      </c>
      <c r="C723" s="69" t="s">
        <v>1917</v>
      </c>
      <c r="D723" s="69" t="s">
        <v>153</v>
      </c>
    </row>
    <row r="724" spans="2:4" ht="12.75">
      <c r="B724" s="69" t="s">
        <v>1918</v>
      </c>
      <c r="C724" s="69" t="s">
        <v>1919</v>
      </c>
      <c r="D724" s="69" t="s">
        <v>154</v>
      </c>
    </row>
    <row r="725" spans="2:4" ht="12.75">
      <c r="B725" s="69" t="s">
        <v>1920</v>
      </c>
      <c r="C725" s="69" t="s">
        <v>1921</v>
      </c>
      <c r="D725" s="69" t="s">
        <v>155</v>
      </c>
    </row>
    <row r="726" spans="2:4" ht="12.75">
      <c r="B726" s="69" t="s">
        <v>1922</v>
      </c>
      <c r="C726" s="69" t="s">
        <v>1923</v>
      </c>
      <c r="D726" s="69" t="s">
        <v>1924</v>
      </c>
    </row>
    <row r="727" spans="2:4" ht="12.75">
      <c r="B727" s="69" t="s">
        <v>1925</v>
      </c>
      <c r="C727" s="69" t="s">
        <v>1926</v>
      </c>
      <c r="D727" s="69" t="s">
        <v>1927</v>
      </c>
    </row>
    <row r="728" spans="2:4" ht="12.75">
      <c r="B728" s="69" t="s">
        <v>1928</v>
      </c>
      <c r="C728" s="69" t="s">
        <v>1929</v>
      </c>
      <c r="D728" s="69" t="s">
        <v>1930</v>
      </c>
    </row>
    <row r="729" spans="2:4" ht="12.75">
      <c r="B729" s="69" t="s">
        <v>1931</v>
      </c>
      <c r="C729" s="69" t="s">
        <v>1932</v>
      </c>
      <c r="D729" s="69" t="s">
        <v>1933</v>
      </c>
    </row>
    <row r="730" spans="2:4" ht="12.75">
      <c r="B730" s="69" t="s">
        <v>1934</v>
      </c>
      <c r="C730" s="69" t="s">
        <v>1935</v>
      </c>
      <c r="D730" s="69" t="s">
        <v>1936</v>
      </c>
    </row>
    <row r="731" spans="2:4" ht="12.75">
      <c r="B731" s="69" t="s">
        <v>1937</v>
      </c>
      <c r="C731" s="69" t="s">
        <v>1938</v>
      </c>
      <c r="D731" s="69" t="s">
        <v>1936</v>
      </c>
    </row>
    <row r="732" spans="2:4" ht="12.75">
      <c r="B732" s="69" t="s">
        <v>1939</v>
      </c>
      <c r="C732" s="69" t="s">
        <v>1940</v>
      </c>
      <c r="D732" s="69" t="s">
        <v>1941</v>
      </c>
    </row>
    <row r="733" spans="2:4" ht="12.75">
      <c r="B733" s="69" t="s">
        <v>1942</v>
      </c>
      <c r="C733" s="69" t="s">
        <v>1943</v>
      </c>
      <c r="D733" s="69" t="s">
        <v>1944</v>
      </c>
    </row>
    <row r="734" spans="2:4" ht="12.75">
      <c r="B734" s="69" t="s">
        <v>1945</v>
      </c>
      <c r="C734" s="69" t="s">
        <v>1946</v>
      </c>
      <c r="D734" s="69" t="s">
        <v>1947</v>
      </c>
    </row>
    <row r="735" spans="2:4" ht="12.75">
      <c r="B735" s="69" t="s">
        <v>1948</v>
      </c>
      <c r="C735" s="69" t="s">
        <v>1949</v>
      </c>
      <c r="D735" s="69" t="s">
        <v>1950</v>
      </c>
    </row>
    <row r="736" spans="2:4" ht="12.75">
      <c r="B736" s="69" t="s">
        <v>1951</v>
      </c>
      <c r="C736" s="69" t="s">
        <v>1952</v>
      </c>
      <c r="D736" s="69" t="s">
        <v>1953</v>
      </c>
    </row>
    <row r="737" spans="2:4" ht="12.75">
      <c r="B737" s="69" t="s">
        <v>1954</v>
      </c>
      <c r="C737" s="69" t="s">
        <v>1955</v>
      </c>
      <c r="D737" s="69" t="s">
        <v>1956</v>
      </c>
    </row>
    <row r="738" spans="2:4" ht="12.75">
      <c r="B738" s="69" t="s">
        <v>1957</v>
      </c>
      <c r="C738" s="69" t="s">
        <v>1958</v>
      </c>
      <c r="D738" s="69" t="s">
        <v>1959</v>
      </c>
    </row>
    <row r="739" spans="2:4" ht="12.75">
      <c r="B739" s="69" t="s">
        <v>1960</v>
      </c>
      <c r="C739" s="69" t="s">
        <v>1961</v>
      </c>
      <c r="D739" s="69" t="s">
        <v>1962</v>
      </c>
    </row>
    <row r="740" spans="2:4" ht="12.75">
      <c r="B740" s="69" t="s">
        <v>1963</v>
      </c>
      <c r="C740" s="69" t="s">
        <v>1964</v>
      </c>
      <c r="D740" s="69" t="s">
        <v>1965</v>
      </c>
    </row>
    <row r="741" spans="2:4" ht="12.75">
      <c r="B741" s="69" t="s">
        <v>1966</v>
      </c>
      <c r="C741" s="69" t="s">
        <v>1967</v>
      </c>
      <c r="D741" s="69" t="s">
        <v>1968</v>
      </c>
    </row>
    <row r="742" spans="2:4" ht="12.75">
      <c r="B742" s="69" t="s">
        <v>1969</v>
      </c>
      <c r="C742" s="69" t="s">
        <v>1970</v>
      </c>
      <c r="D742" s="69" t="s">
        <v>1968</v>
      </c>
    </row>
    <row r="743" spans="2:4" ht="12.75">
      <c r="B743" s="69" t="s">
        <v>1971</v>
      </c>
      <c r="C743" s="69" t="s">
        <v>1972</v>
      </c>
      <c r="D743" s="69" t="s">
        <v>1973</v>
      </c>
    </row>
    <row r="744" spans="2:4" ht="12.75">
      <c r="B744" s="69" t="s">
        <v>1974</v>
      </c>
      <c r="C744" s="69" t="s">
        <v>1975</v>
      </c>
      <c r="D744" s="69" t="s">
        <v>1976</v>
      </c>
    </row>
    <row r="745" spans="2:4" ht="12.75">
      <c r="B745" s="69" t="s">
        <v>1977</v>
      </c>
      <c r="C745" s="69" t="s">
        <v>1978</v>
      </c>
      <c r="D745" s="69" t="s">
        <v>1979</v>
      </c>
    </row>
    <row r="746" spans="2:4" ht="12.75">
      <c r="B746" s="69" t="s">
        <v>1980</v>
      </c>
      <c r="C746" s="69" t="s">
        <v>1981</v>
      </c>
      <c r="D746" s="69" t="s">
        <v>1982</v>
      </c>
    </row>
    <row r="747" spans="2:4" ht="12.75">
      <c r="B747" s="69" t="s">
        <v>1983</v>
      </c>
      <c r="C747" s="69" t="s">
        <v>1984</v>
      </c>
      <c r="D747" s="69" t="s">
        <v>1985</v>
      </c>
    </row>
    <row r="748" spans="2:4" ht="12.75">
      <c r="B748" s="69" t="s">
        <v>1986</v>
      </c>
      <c r="C748" s="69" t="s">
        <v>1987</v>
      </c>
      <c r="D748" s="69" t="s">
        <v>1988</v>
      </c>
    </row>
    <row r="749" spans="2:4" ht="12.75">
      <c r="B749" s="69" t="s">
        <v>1989</v>
      </c>
      <c r="C749" s="69" t="s">
        <v>1990</v>
      </c>
      <c r="D749" s="69" t="s">
        <v>1991</v>
      </c>
    </row>
    <row r="750" spans="2:4" ht="12.75">
      <c r="B750" s="69" t="s">
        <v>1992</v>
      </c>
      <c r="C750" s="69" t="s">
        <v>1993</v>
      </c>
      <c r="D750" s="69" t="s">
        <v>1994</v>
      </c>
    </row>
    <row r="751" spans="2:4" ht="12.75">
      <c r="B751" s="69" t="s">
        <v>1995</v>
      </c>
      <c r="C751" s="69" t="s">
        <v>1996</v>
      </c>
      <c r="D751" s="69" t="s">
        <v>1997</v>
      </c>
    </row>
    <row r="752" spans="2:4" ht="12.75">
      <c r="B752" s="69" t="s">
        <v>1998</v>
      </c>
      <c r="C752" s="69" t="s">
        <v>1999</v>
      </c>
      <c r="D752" s="69" t="s">
        <v>2000</v>
      </c>
    </row>
    <row r="753" spans="2:4" ht="12.75">
      <c r="B753" s="69" t="s">
        <v>2001</v>
      </c>
      <c r="C753" s="69" t="s">
        <v>2002</v>
      </c>
      <c r="D753" s="69" t="s">
        <v>2000</v>
      </c>
    </row>
    <row r="754" spans="2:4" ht="12.75">
      <c r="B754" s="69" t="s">
        <v>2003</v>
      </c>
      <c r="C754" s="69" t="s">
        <v>2004</v>
      </c>
      <c r="D754" s="69" t="s">
        <v>2005</v>
      </c>
    </row>
    <row r="755" spans="2:4" ht="12.75">
      <c r="B755" s="69" t="s">
        <v>2006</v>
      </c>
      <c r="C755" s="69" t="s">
        <v>2007</v>
      </c>
      <c r="D755" s="69" t="s">
        <v>2008</v>
      </c>
    </row>
    <row r="756" spans="2:4" ht="12.75">
      <c r="B756" s="69" t="s">
        <v>2009</v>
      </c>
      <c r="C756" s="69" t="s">
        <v>2010</v>
      </c>
      <c r="D756" s="69" t="s">
        <v>2011</v>
      </c>
    </row>
    <row r="757" spans="2:4" ht="12.75">
      <c r="B757" s="69" t="s">
        <v>2012</v>
      </c>
      <c r="C757" s="69" t="s">
        <v>2013</v>
      </c>
      <c r="D757" s="69" t="s">
        <v>2014</v>
      </c>
    </row>
    <row r="758" spans="2:4" ht="12.75">
      <c r="B758" s="69" t="s">
        <v>2015</v>
      </c>
      <c r="C758" s="69" t="s">
        <v>2016</v>
      </c>
      <c r="D758" s="69" t="s">
        <v>2017</v>
      </c>
    </row>
    <row r="759" spans="2:4" ht="12.75">
      <c r="B759" s="69" t="s">
        <v>2018</v>
      </c>
      <c r="C759" s="69" t="s">
        <v>2019</v>
      </c>
      <c r="D759" s="69" t="s">
        <v>2020</v>
      </c>
    </row>
    <row r="760" spans="2:4" ht="12.75">
      <c r="B760" s="69" t="s">
        <v>2021</v>
      </c>
      <c r="C760" s="69" t="s">
        <v>2022</v>
      </c>
      <c r="D760" s="69" t="s">
        <v>2023</v>
      </c>
    </row>
    <row r="761" spans="2:4" ht="12.75">
      <c r="B761" s="69" t="s">
        <v>2024</v>
      </c>
      <c r="C761" s="69" t="s">
        <v>2025</v>
      </c>
      <c r="D761" s="69" t="s">
        <v>2026</v>
      </c>
    </row>
    <row r="762" spans="2:4" ht="12.75">
      <c r="B762" s="69" t="s">
        <v>2027</v>
      </c>
      <c r="C762" s="69" t="s">
        <v>2028</v>
      </c>
      <c r="D762" s="69" t="s">
        <v>2029</v>
      </c>
    </row>
    <row r="763" spans="2:4" ht="12.75">
      <c r="B763" s="69" t="s">
        <v>2030</v>
      </c>
      <c r="C763" s="69" t="s">
        <v>2031</v>
      </c>
      <c r="D763" s="69" t="s">
        <v>2032</v>
      </c>
    </row>
    <row r="764" spans="2:4" ht="12.75">
      <c r="B764" s="69" t="s">
        <v>2033</v>
      </c>
      <c r="C764" s="69" t="s">
        <v>2034</v>
      </c>
      <c r="D764" s="69" t="s">
        <v>2032</v>
      </c>
    </row>
    <row r="765" spans="2:4" ht="12.75">
      <c r="B765" s="69" t="s">
        <v>2035</v>
      </c>
      <c r="C765" s="69" t="s">
        <v>2036</v>
      </c>
      <c r="D765" s="69" t="s">
        <v>2037</v>
      </c>
    </row>
    <row r="766" spans="2:4" ht="12.75">
      <c r="B766" s="69" t="s">
        <v>2038</v>
      </c>
      <c r="C766" s="69" t="s">
        <v>2039</v>
      </c>
      <c r="D766" s="69" t="s">
        <v>2040</v>
      </c>
    </row>
    <row r="767" spans="2:4" ht="12.75">
      <c r="B767" s="69" t="s">
        <v>2041</v>
      </c>
      <c r="C767" s="69" t="s">
        <v>2042</v>
      </c>
      <c r="D767" s="69" t="s">
        <v>2043</v>
      </c>
    </row>
    <row r="768" spans="2:4" ht="12.75">
      <c r="B768" s="69" t="s">
        <v>2044</v>
      </c>
      <c r="C768" s="69" t="s">
        <v>2045</v>
      </c>
      <c r="D768" s="69" t="s">
        <v>2046</v>
      </c>
    </row>
    <row r="769" spans="2:4" ht="12.75">
      <c r="B769" s="69" t="s">
        <v>2047</v>
      </c>
      <c r="C769" s="69" t="s">
        <v>2048</v>
      </c>
      <c r="D769" s="69" t="s">
        <v>2049</v>
      </c>
    </row>
  </sheetData>
  <sheetProtection sheet="1" objects="1" scenarios="1"/>
  <mergeCells count="1">
    <mergeCell ref="B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.8515625" style="69" customWidth="1"/>
    <col min="2" max="2" width="54.421875" style="69" customWidth="1"/>
    <col min="3" max="3" width="10.421875" style="69" bestFit="1" customWidth="1"/>
    <col min="4" max="4" width="65.00390625" style="69" bestFit="1" customWidth="1"/>
    <col min="5" max="5" width="2.57421875" style="69" customWidth="1"/>
    <col min="6" max="6" width="22.00390625" style="69" customWidth="1"/>
    <col min="7" max="7" width="2.421875" style="69" customWidth="1"/>
    <col min="8" max="8" width="48.421875" style="69" customWidth="1"/>
    <col min="9" max="9" width="23.140625" style="69" customWidth="1"/>
    <col min="10" max="10" width="20.57421875" style="69" customWidth="1"/>
    <col min="11" max="16384" width="11.421875" style="69" customWidth="1"/>
  </cols>
  <sheetData>
    <row r="2" spans="8:9" ht="13.5" thickBot="1">
      <c r="H2" s="78"/>
      <c r="I2" s="78"/>
    </row>
    <row r="3" spans="2:9" ht="13.5" thickBot="1">
      <c r="B3" s="79" t="s">
        <v>32</v>
      </c>
      <c r="C3" s="80"/>
      <c r="D3" s="80"/>
      <c r="E3" s="80"/>
      <c r="F3" s="80"/>
      <c r="G3" s="80"/>
      <c r="H3" s="78"/>
      <c r="I3" s="78"/>
    </row>
    <row r="4" spans="2:9" s="80" customFormat="1" ht="12.75">
      <c r="B4" s="81"/>
      <c r="H4" s="82"/>
      <c r="I4" s="82"/>
    </row>
    <row r="5" spans="2:8" ht="12.75">
      <c r="B5" s="69" t="s">
        <v>93</v>
      </c>
      <c r="C5" s="69" t="s">
        <v>94</v>
      </c>
      <c r="D5" s="69" t="s">
        <v>95</v>
      </c>
      <c r="F5" s="78"/>
      <c r="G5" s="78"/>
      <c r="H5" s="306" t="s">
        <v>208</v>
      </c>
    </row>
    <row r="6" spans="1:8" s="84" customFormat="1" ht="12.75">
      <c r="A6" s="69"/>
      <c r="B6" s="301" t="s">
        <v>209</v>
      </c>
      <c r="C6" s="69"/>
      <c r="D6" s="69"/>
      <c r="F6" s="78" t="s">
        <v>83</v>
      </c>
      <c r="H6" s="326" t="s">
        <v>209</v>
      </c>
    </row>
    <row r="7" spans="1:8" s="84" customFormat="1" ht="12.75">
      <c r="A7" s="69"/>
      <c r="B7" s="83">
        <v>207</v>
      </c>
      <c r="C7" s="86" t="s">
        <v>195</v>
      </c>
      <c r="D7" s="68" t="s">
        <v>198</v>
      </c>
      <c r="H7" s="312" t="s">
        <v>2158</v>
      </c>
    </row>
    <row r="8" spans="1:8" s="84" customFormat="1" ht="12.75">
      <c r="A8" s="69"/>
      <c r="B8" s="83">
        <v>381</v>
      </c>
      <c r="C8" s="86" t="s">
        <v>194</v>
      </c>
      <c r="D8" s="87" t="s">
        <v>197</v>
      </c>
      <c r="H8" s="312" t="s">
        <v>2159</v>
      </c>
    </row>
    <row r="9" spans="1:8" s="84" customFormat="1" ht="12.75">
      <c r="A9" s="69"/>
      <c r="B9" s="83">
        <v>394</v>
      </c>
      <c r="C9" s="86" t="s">
        <v>196</v>
      </c>
      <c r="D9" s="68" t="s">
        <v>199</v>
      </c>
      <c r="H9" s="312" t="s">
        <v>2160</v>
      </c>
    </row>
    <row r="10" spans="1:8" s="84" customFormat="1" ht="12.75">
      <c r="A10" s="69"/>
      <c r="B10" s="83">
        <v>501</v>
      </c>
      <c r="C10" s="84" t="s">
        <v>91</v>
      </c>
      <c r="D10" s="85" t="s">
        <v>92</v>
      </c>
      <c r="H10" s="312" t="s">
        <v>2161</v>
      </c>
    </row>
    <row r="11" spans="2:8" ht="12.75">
      <c r="B11" s="69">
        <v>502</v>
      </c>
      <c r="C11" s="69" t="s">
        <v>2053</v>
      </c>
      <c r="D11" s="69" t="s">
        <v>2054</v>
      </c>
      <c r="F11" s="78"/>
      <c r="G11" s="78"/>
      <c r="H11" s="69" t="s">
        <v>2156</v>
      </c>
    </row>
    <row r="12" spans="6:7" ht="13.5" thickBot="1">
      <c r="F12" s="78"/>
      <c r="G12" s="78"/>
    </row>
    <row r="13" spans="2:7" ht="13.5" thickBot="1">
      <c r="B13" s="330" t="s">
        <v>33</v>
      </c>
      <c r="C13" s="331"/>
      <c r="D13" s="80"/>
      <c r="E13" s="80"/>
      <c r="F13" s="82"/>
      <c r="G13" s="82"/>
    </row>
    <row r="14" spans="2:8" ht="12.75">
      <c r="B14" s="301" t="s">
        <v>210</v>
      </c>
      <c r="F14" s="78" t="s">
        <v>83</v>
      </c>
      <c r="G14" s="78"/>
      <c r="H14" s="301" t="s">
        <v>210</v>
      </c>
    </row>
    <row r="15" spans="2:8" ht="12.75">
      <c r="B15" s="69" t="s">
        <v>40</v>
      </c>
      <c r="F15" s="78"/>
      <c r="G15" s="78"/>
      <c r="H15" s="69" t="s">
        <v>40</v>
      </c>
    </row>
    <row r="16" spans="2:8" ht="12.75">
      <c r="B16" s="69" t="s">
        <v>41</v>
      </c>
      <c r="F16" s="78"/>
      <c r="G16" s="78"/>
      <c r="H16" s="69" t="s">
        <v>41</v>
      </c>
    </row>
    <row r="17" spans="2:8" ht="12.75">
      <c r="B17" s="69" t="s">
        <v>34</v>
      </c>
      <c r="C17" s="88"/>
      <c r="F17" s="78"/>
      <c r="G17" s="78"/>
      <c r="H17" s="69" t="s">
        <v>34</v>
      </c>
    </row>
    <row r="18" spans="2:8" ht="12.75">
      <c r="B18" s="69" t="s">
        <v>192</v>
      </c>
      <c r="C18" s="88"/>
      <c r="F18" s="78"/>
      <c r="G18" s="78"/>
      <c r="H18" s="69" t="s">
        <v>192</v>
      </c>
    </row>
    <row r="19" spans="2:8" ht="12.75">
      <c r="B19" s="69" t="s">
        <v>193</v>
      </c>
      <c r="C19" s="88"/>
      <c r="F19" s="78"/>
      <c r="G19" s="78"/>
      <c r="H19" s="69" t="s">
        <v>193</v>
      </c>
    </row>
    <row r="20" spans="2:8" ht="12.75">
      <c r="B20" s="69" t="s">
        <v>36</v>
      </c>
      <c r="C20" s="88"/>
      <c r="F20" s="78"/>
      <c r="G20" s="78"/>
      <c r="H20" s="69" t="s">
        <v>36</v>
      </c>
    </row>
    <row r="21" spans="2:8" ht="12.75">
      <c r="B21" s="69" t="s">
        <v>42</v>
      </c>
      <c r="C21" s="88"/>
      <c r="F21" s="78"/>
      <c r="G21" s="78"/>
      <c r="H21" s="69" t="s">
        <v>42</v>
      </c>
    </row>
    <row r="22" spans="2:8" ht="12.75">
      <c r="B22" s="69" t="s">
        <v>37</v>
      </c>
      <c r="C22" s="88"/>
      <c r="F22" s="78"/>
      <c r="G22" s="78"/>
      <c r="H22" s="69" t="s">
        <v>37</v>
      </c>
    </row>
    <row r="23" spans="2:8" ht="12.75">
      <c r="B23" s="69" t="s">
        <v>38</v>
      </c>
      <c r="C23" s="88"/>
      <c r="F23" s="78"/>
      <c r="G23" s="78"/>
      <c r="H23" s="69" t="s">
        <v>38</v>
      </c>
    </row>
    <row r="24" spans="2:8" ht="12.75">
      <c r="B24" s="69" t="s">
        <v>35</v>
      </c>
      <c r="C24" s="88"/>
      <c r="F24" s="78"/>
      <c r="G24" s="78"/>
      <c r="H24" s="69" t="s">
        <v>2157</v>
      </c>
    </row>
    <row r="25" spans="2:8" ht="12.75">
      <c r="B25" s="69" t="s">
        <v>39</v>
      </c>
      <c r="C25" s="89"/>
      <c r="F25" s="78"/>
      <c r="G25" s="78"/>
      <c r="H25" s="69" t="s">
        <v>39</v>
      </c>
    </row>
    <row r="26" spans="3:7" ht="12.75">
      <c r="C26" s="89"/>
      <c r="F26" s="78"/>
      <c r="G26" s="78"/>
    </row>
    <row r="27" spans="6:7" ht="13.5" thickBot="1">
      <c r="F27" s="78"/>
      <c r="G27" s="78"/>
    </row>
    <row r="28" spans="2:7" ht="13.5" thickBot="1">
      <c r="B28" s="330" t="s">
        <v>86</v>
      </c>
      <c r="C28" s="331"/>
      <c r="F28" s="78"/>
      <c r="G28" s="78"/>
    </row>
    <row r="29" spans="2:8" ht="12.75">
      <c r="B29" s="301" t="s">
        <v>210</v>
      </c>
      <c r="C29" s="301">
        <v>0</v>
      </c>
      <c r="F29" s="78" t="s">
        <v>83</v>
      </c>
      <c r="G29" s="78"/>
      <c r="H29" s="313" t="s">
        <v>210</v>
      </c>
    </row>
    <row r="30" spans="2:8" ht="12.75">
      <c r="B30" s="89" t="s">
        <v>79</v>
      </c>
      <c r="C30" s="69">
        <v>1</v>
      </c>
      <c r="F30" s="78"/>
      <c r="G30" s="78"/>
      <c r="H30" s="312" t="s">
        <v>79</v>
      </c>
    </row>
    <row r="31" spans="2:8" ht="12.75">
      <c r="B31" s="89" t="s">
        <v>80</v>
      </c>
      <c r="C31" s="69">
        <v>2</v>
      </c>
      <c r="F31" s="78"/>
      <c r="G31" s="78"/>
      <c r="H31" s="312" t="s">
        <v>80</v>
      </c>
    </row>
    <row r="32" spans="6:7" ht="13.5" thickBot="1">
      <c r="F32" s="78"/>
      <c r="G32" s="78"/>
    </row>
    <row r="33" spans="2:7" ht="13.5" thickBot="1">
      <c r="B33" s="330" t="s">
        <v>85</v>
      </c>
      <c r="C33" s="331"/>
      <c r="F33" s="78"/>
      <c r="G33" s="78"/>
    </row>
    <row r="34" spans="2:8" ht="12.75">
      <c r="B34" s="89" t="s">
        <v>81</v>
      </c>
      <c r="C34" s="69">
        <v>0</v>
      </c>
      <c r="F34" s="78" t="s">
        <v>84</v>
      </c>
      <c r="G34" s="78"/>
      <c r="H34" s="69" t="s">
        <v>81</v>
      </c>
    </row>
    <row r="35" spans="2:8" ht="12.75">
      <c r="B35" s="89" t="s">
        <v>82</v>
      </c>
      <c r="C35" s="69">
        <v>1</v>
      </c>
      <c r="F35" s="78"/>
      <c r="G35" s="78"/>
      <c r="H35" s="69" t="s">
        <v>82</v>
      </c>
    </row>
    <row r="36" spans="6:7" ht="13.5" thickBot="1">
      <c r="F36" s="78"/>
      <c r="G36" s="78"/>
    </row>
    <row r="37" spans="2:8" s="302" customFormat="1" ht="13.5" thickBot="1">
      <c r="B37" s="332" t="s">
        <v>211</v>
      </c>
      <c r="C37" s="333"/>
      <c r="D37" s="334"/>
      <c r="E37" s="303"/>
      <c r="H37" s="303"/>
    </row>
    <row r="38" spans="2:8" s="302" customFormat="1" ht="12.75">
      <c r="B38" s="304"/>
      <c r="D38" s="303"/>
      <c r="E38" s="303"/>
      <c r="H38" s="303"/>
    </row>
    <row r="39" spans="2:8" s="302" customFormat="1" ht="12.75">
      <c r="B39" s="305" t="s">
        <v>212</v>
      </c>
      <c r="C39" s="305" t="s">
        <v>213</v>
      </c>
      <c r="D39" s="306" t="s">
        <v>214</v>
      </c>
      <c r="E39" s="303" t="s">
        <v>215</v>
      </c>
      <c r="H39" s="303"/>
    </row>
    <row r="40" spans="2:8" s="302" customFormat="1" ht="12.75">
      <c r="B40" s="302" t="s">
        <v>209</v>
      </c>
      <c r="C40" s="307" t="s">
        <v>209</v>
      </c>
      <c r="D40" s="302" t="s">
        <v>209</v>
      </c>
      <c r="E40" s="303" t="s">
        <v>209</v>
      </c>
      <c r="H40" s="303"/>
    </row>
    <row r="41" spans="2:8" s="302" customFormat="1" ht="12.75">
      <c r="B41" s="302" t="s">
        <v>216</v>
      </c>
      <c r="C41" s="308" t="s">
        <v>217</v>
      </c>
      <c r="D41" s="302" t="s">
        <v>218</v>
      </c>
      <c r="E41" s="303" t="s">
        <v>2055</v>
      </c>
      <c r="H41" s="303"/>
    </row>
    <row r="42" spans="2:8" s="302" customFormat="1" ht="12.75">
      <c r="B42" s="302" t="s">
        <v>219</v>
      </c>
      <c r="C42" s="308" t="s">
        <v>220</v>
      </c>
      <c r="D42" s="302" t="s">
        <v>221</v>
      </c>
      <c r="E42" s="303" t="s">
        <v>2056</v>
      </c>
      <c r="H42" s="303"/>
    </row>
    <row r="43" spans="2:8" s="302" customFormat="1" ht="12.75">
      <c r="B43" s="302" t="s">
        <v>222</v>
      </c>
      <c r="C43" s="308" t="s">
        <v>223</v>
      </c>
      <c r="D43" s="302" t="s">
        <v>224</v>
      </c>
      <c r="E43" s="303" t="s">
        <v>2057</v>
      </c>
      <c r="H43" s="303"/>
    </row>
    <row r="44" spans="2:8" s="302" customFormat="1" ht="12.75">
      <c r="B44" s="302" t="s">
        <v>225</v>
      </c>
      <c r="C44" s="308" t="s">
        <v>226</v>
      </c>
      <c r="D44" s="302" t="s">
        <v>227</v>
      </c>
      <c r="E44" s="303" t="s">
        <v>2058</v>
      </c>
      <c r="H44" s="303"/>
    </row>
    <row r="45" spans="2:8" s="302" customFormat="1" ht="12.75">
      <c r="B45" s="302" t="s">
        <v>228</v>
      </c>
      <c r="C45" s="308" t="s">
        <v>229</v>
      </c>
      <c r="D45" s="302" t="s">
        <v>230</v>
      </c>
      <c r="E45" s="303" t="s">
        <v>2059</v>
      </c>
      <c r="H45" s="303"/>
    </row>
    <row r="46" spans="2:8" s="302" customFormat="1" ht="12.75">
      <c r="B46" s="302" t="s">
        <v>231</v>
      </c>
      <c r="C46" s="308" t="s">
        <v>232</v>
      </c>
      <c r="D46" s="302" t="s">
        <v>233</v>
      </c>
      <c r="E46" s="303" t="s">
        <v>2060</v>
      </c>
      <c r="H46" s="303"/>
    </row>
    <row r="47" spans="2:8" s="302" customFormat="1" ht="12.75">
      <c r="B47" s="302" t="s">
        <v>234</v>
      </c>
      <c r="C47" s="308" t="s">
        <v>235</v>
      </c>
      <c r="D47" s="302" t="s">
        <v>236</v>
      </c>
      <c r="E47" s="303" t="s">
        <v>2061</v>
      </c>
      <c r="H47" s="303"/>
    </row>
    <row r="48" spans="2:8" s="302" customFormat="1" ht="12.75">
      <c r="B48" s="302" t="s">
        <v>237</v>
      </c>
      <c r="C48" s="308" t="s">
        <v>238</v>
      </c>
      <c r="D48" s="302" t="s">
        <v>239</v>
      </c>
      <c r="E48" s="303" t="s">
        <v>2062</v>
      </c>
      <c r="H48" s="303"/>
    </row>
    <row r="49" spans="2:8" s="302" customFormat="1" ht="12.75">
      <c r="B49" s="302" t="s">
        <v>240</v>
      </c>
      <c r="C49" s="308" t="s">
        <v>241</v>
      </c>
      <c r="D49" s="302" t="s">
        <v>242</v>
      </c>
      <c r="E49" s="303" t="s">
        <v>2063</v>
      </c>
      <c r="H49" s="303"/>
    </row>
    <row r="50" spans="2:8" s="302" customFormat="1" ht="12.75">
      <c r="B50" s="302" t="s">
        <v>243</v>
      </c>
      <c r="C50" s="307">
        <v>10</v>
      </c>
      <c r="D50" s="302" t="s">
        <v>244</v>
      </c>
      <c r="E50" s="303" t="s">
        <v>2064</v>
      </c>
      <c r="H50" s="303"/>
    </row>
    <row r="51" spans="2:8" s="302" customFormat="1" ht="12.75">
      <c r="B51" s="302" t="s">
        <v>245</v>
      </c>
      <c r="C51" s="307">
        <v>11</v>
      </c>
      <c r="D51" s="302" t="s">
        <v>246</v>
      </c>
      <c r="E51" s="303" t="s">
        <v>2065</v>
      </c>
      <c r="H51" s="303"/>
    </row>
    <row r="52" spans="2:8" s="302" customFormat="1" ht="12.75">
      <c r="B52" s="302" t="s">
        <v>247</v>
      </c>
      <c r="C52" s="307">
        <v>12</v>
      </c>
      <c r="D52" s="302" t="s">
        <v>248</v>
      </c>
      <c r="E52" s="303" t="s">
        <v>2066</v>
      </c>
      <c r="H52" s="303"/>
    </row>
    <row r="53" spans="2:8" s="302" customFormat="1" ht="12.75">
      <c r="B53" s="302" t="s">
        <v>249</v>
      </c>
      <c r="C53" s="307">
        <v>13</v>
      </c>
      <c r="D53" s="302" t="s">
        <v>250</v>
      </c>
      <c r="E53" s="303" t="s">
        <v>2067</v>
      </c>
      <c r="H53" s="303"/>
    </row>
    <row r="54" spans="2:8" s="302" customFormat="1" ht="12.75">
      <c r="B54" s="302" t="s">
        <v>251</v>
      </c>
      <c r="C54" s="307">
        <v>14</v>
      </c>
      <c r="D54" s="302" t="s">
        <v>252</v>
      </c>
      <c r="E54" s="303" t="s">
        <v>2068</v>
      </c>
      <c r="H54" s="303"/>
    </row>
    <row r="55" spans="2:8" s="302" customFormat="1" ht="12.75">
      <c r="B55" s="302" t="s">
        <v>253</v>
      </c>
      <c r="C55" s="307">
        <v>15</v>
      </c>
      <c r="D55" s="302" t="s">
        <v>254</v>
      </c>
      <c r="E55" s="303" t="s">
        <v>2069</v>
      </c>
      <c r="H55" s="303"/>
    </row>
    <row r="56" spans="2:8" s="302" customFormat="1" ht="12.75">
      <c r="B56" s="302" t="s">
        <v>255</v>
      </c>
      <c r="C56" s="307">
        <v>16</v>
      </c>
      <c r="D56" s="302" t="s">
        <v>256</v>
      </c>
      <c r="E56" s="303" t="s">
        <v>2070</v>
      </c>
      <c r="H56" s="303"/>
    </row>
    <row r="57" spans="2:8" s="302" customFormat="1" ht="12.75">
      <c r="B57" s="302" t="s">
        <v>257</v>
      </c>
      <c r="C57" s="307">
        <v>17</v>
      </c>
      <c r="D57" s="302" t="s">
        <v>258</v>
      </c>
      <c r="E57" s="303" t="s">
        <v>2071</v>
      </c>
      <c r="H57" s="303"/>
    </row>
    <row r="58" spans="2:8" s="302" customFormat="1" ht="12.75">
      <c r="B58" s="302" t="s">
        <v>259</v>
      </c>
      <c r="C58" s="307">
        <v>18</v>
      </c>
      <c r="D58" s="302" t="s">
        <v>260</v>
      </c>
      <c r="E58" s="303" t="s">
        <v>2072</v>
      </c>
      <c r="H58" s="303"/>
    </row>
    <row r="59" spans="2:8" s="302" customFormat="1" ht="12.75">
      <c r="B59" s="302" t="s">
        <v>261</v>
      </c>
      <c r="C59" s="307">
        <v>19</v>
      </c>
      <c r="D59" s="302" t="s">
        <v>262</v>
      </c>
      <c r="E59" s="303" t="s">
        <v>2073</v>
      </c>
      <c r="H59" s="303"/>
    </row>
    <row r="60" spans="2:8" s="302" customFormat="1" ht="12.75">
      <c r="B60" s="302" t="s">
        <v>263</v>
      </c>
      <c r="C60" s="307" t="s">
        <v>264</v>
      </c>
      <c r="D60" s="302" t="s">
        <v>265</v>
      </c>
      <c r="E60" s="303" t="s">
        <v>2074</v>
      </c>
      <c r="H60" s="303"/>
    </row>
    <row r="61" spans="2:8" s="302" customFormat="1" ht="12.75">
      <c r="B61" s="302" t="s">
        <v>266</v>
      </c>
      <c r="C61" s="307" t="s">
        <v>267</v>
      </c>
      <c r="D61" s="302" t="s">
        <v>268</v>
      </c>
      <c r="E61" s="303" t="s">
        <v>2075</v>
      </c>
      <c r="H61" s="303"/>
    </row>
    <row r="62" spans="2:8" s="302" customFormat="1" ht="12.75">
      <c r="B62" s="302" t="s">
        <v>269</v>
      </c>
      <c r="C62" s="307">
        <v>21</v>
      </c>
      <c r="D62" s="302" t="s">
        <v>270</v>
      </c>
      <c r="E62" s="303" t="s">
        <v>2076</v>
      </c>
      <c r="H62" s="303"/>
    </row>
    <row r="63" spans="2:8" s="302" customFormat="1" ht="12.75">
      <c r="B63" s="302" t="s">
        <v>271</v>
      </c>
      <c r="C63" s="307">
        <v>22</v>
      </c>
      <c r="D63" s="302" t="s">
        <v>272</v>
      </c>
      <c r="E63" s="303" t="s">
        <v>2077</v>
      </c>
      <c r="H63" s="303"/>
    </row>
    <row r="64" spans="2:8" s="302" customFormat="1" ht="12.75">
      <c r="B64" s="302" t="s">
        <v>273</v>
      </c>
      <c r="C64" s="307">
        <v>23</v>
      </c>
      <c r="D64" s="302" t="s">
        <v>274</v>
      </c>
      <c r="E64" s="303" t="s">
        <v>2078</v>
      </c>
      <c r="H64" s="303"/>
    </row>
    <row r="65" spans="2:8" s="302" customFormat="1" ht="12.75">
      <c r="B65" s="302" t="s">
        <v>275</v>
      </c>
      <c r="C65" s="307">
        <v>24</v>
      </c>
      <c r="D65" s="302" t="s">
        <v>276</v>
      </c>
      <c r="E65" s="303" t="s">
        <v>2079</v>
      </c>
      <c r="H65" s="303"/>
    </row>
    <row r="66" spans="2:8" s="302" customFormat="1" ht="12.75">
      <c r="B66" s="302" t="s">
        <v>277</v>
      </c>
      <c r="C66" s="307">
        <v>25</v>
      </c>
      <c r="D66" s="302" t="s">
        <v>278</v>
      </c>
      <c r="E66" s="303" t="s">
        <v>2080</v>
      </c>
      <c r="H66" s="303"/>
    </row>
    <row r="67" spans="2:8" s="302" customFormat="1" ht="12.75">
      <c r="B67" s="302" t="s">
        <v>279</v>
      </c>
      <c r="C67" s="307">
        <v>26</v>
      </c>
      <c r="D67" s="302" t="s">
        <v>280</v>
      </c>
      <c r="E67" s="303" t="s">
        <v>2081</v>
      </c>
      <c r="H67" s="303"/>
    </row>
    <row r="68" spans="2:8" s="302" customFormat="1" ht="12.75">
      <c r="B68" s="302" t="s">
        <v>281</v>
      </c>
      <c r="C68" s="307">
        <v>27</v>
      </c>
      <c r="D68" s="302" t="s">
        <v>282</v>
      </c>
      <c r="E68" s="303" t="s">
        <v>2082</v>
      </c>
      <c r="H68" s="303"/>
    </row>
    <row r="69" spans="2:8" s="302" customFormat="1" ht="12.75">
      <c r="B69" s="302" t="s">
        <v>283</v>
      </c>
      <c r="C69" s="307">
        <v>28</v>
      </c>
      <c r="D69" s="302" t="s">
        <v>284</v>
      </c>
      <c r="E69" s="303" t="s">
        <v>2083</v>
      </c>
      <c r="H69" s="303"/>
    </row>
    <row r="70" spans="2:8" s="302" customFormat="1" ht="12.75">
      <c r="B70" s="302" t="s">
        <v>285</v>
      </c>
      <c r="C70" s="307">
        <v>29</v>
      </c>
      <c r="D70" s="302" t="s">
        <v>286</v>
      </c>
      <c r="E70" s="303" t="s">
        <v>2084</v>
      </c>
      <c r="H70" s="303"/>
    </row>
    <row r="71" spans="2:8" s="302" customFormat="1" ht="12.75">
      <c r="B71" s="302" t="s">
        <v>287</v>
      </c>
      <c r="C71" s="307">
        <v>30</v>
      </c>
      <c r="D71" s="302" t="s">
        <v>288</v>
      </c>
      <c r="E71" s="303" t="s">
        <v>2085</v>
      </c>
      <c r="H71" s="303"/>
    </row>
    <row r="72" spans="2:8" s="302" customFormat="1" ht="12.75">
      <c r="B72" s="302" t="s">
        <v>289</v>
      </c>
      <c r="C72" s="307">
        <v>31</v>
      </c>
      <c r="D72" s="302" t="s">
        <v>290</v>
      </c>
      <c r="E72" s="303" t="s">
        <v>2086</v>
      </c>
      <c r="H72" s="303"/>
    </row>
    <row r="73" spans="2:8" s="302" customFormat="1" ht="12.75">
      <c r="B73" s="302" t="s">
        <v>291</v>
      </c>
      <c r="C73" s="307">
        <v>32</v>
      </c>
      <c r="D73" s="302" t="s">
        <v>292</v>
      </c>
      <c r="E73" s="303" t="s">
        <v>2087</v>
      </c>
      <c r="H73" s="303"/>
    </row>
    <row r="74" spans="2:8" s="302" customFormat="1" ht="12.75">
      <c r="B74" s="302" t="s">
        <v>293</v>
      </c>
      <c r="C74" s="307">
        <v>33</v>
      </c>
      <c r="D74" s="302" t="s">
        <v>294</v>
      </c>
      <c r="E74" s="303" t="s">
        <v>2088</v>
      </c>
      <c r="H74" s="303"/>
    </row>
    <row r="75" spans="2:8" s="302" customFormat="1" ht="12.75">
      <c r="B75" s="302" t="s">
        <v>295</v>
      </c>
      <c r="C75" s="307">
        <v>34</v>
      </c>
      <c r="D75" s="302" t="s">
        <v>296</v>
      </c>
      <c r="E75" s="303" t="s">
        <v>2089</v>
      </c>
      <c r="H75" s="303"/>
    </row>
    <row r="76" spans="2:8" s="302" customFormat="1" ht="12.75">
      <c r="B76" s="302" t="s">
        <v>297</v>
      </c>
      <c r="C76" s="307">
        <v>35</v>
      </c>
      <c r="D76" s="302" t="s">
        <v>298</v>
      </c>
      <c r="E76" s="303" t="s">
        <v>2090</v>
      </c>
      <c r="H76" s="303"/>
    </row>
    <row r="77" spans="2:8" s="302" customFormat="1" ht="12.75">
      <c r="B77" s="302" t="s">
        <v>299</v>
      </c>
      <c r="C77" s="307">
        <v>36</v>
      </c>
      <c r="D77" s="302" t="s">
        <v>300</v>
      </c>
      <c r="E77" s="303" t="s">
        <v>2091</v>
      </c>
      <c r="H77" s="303"/>
    </row>
    <row r="78" spans="2:8" s="302" customFormat="1" ht="12.75">
      <c r="B78" s="302" t="s">
        <v>301</v>
      </c>
      <c r="C78" s="307">
        <v>37</v>
      </c>
      <c r="D78" s="302" t="s">
        <v>302</v>
      </c>
      <c r="E78" s="303" t="s">
        <v>2092</v>
      </c>
      <c r="H78" s="303"/>
    </row>
    <row r="79" spans="2:8" s="302" customFormat="1" ht="12.75">
      <c r="B79" s="302" t="s">
        <v>303</v>
      </c>
      <c r="C79" s="307">
        <v>38</v>
      </c>
      <c r="D79" s="302" t="s">
        <v>304</v>
      </c>
      <c r="E79" s="303" t="s">
        <v>2093</v>
      </c>
      <c r="H79" s="303"/>
    </row>
    <row r="80" spans="2:8" s="302" customFormat="1" ht="12.75">
      <c r="B80" s="302" t="s">
        <v>305</v>
      </c>
      <c r="C80" s="307">
        <v>39</v>
      </c>
      <c r="D80" s="302" t="s">
        <v>306</v>
      </c>
      <c r="E80" s="303" t="s">
        <v>2094</v>
      </c>
      <c r="H80" s="303"/>
    </row>
    <row r="81" spans="2:8" s="302" customFormat="1" ht="12.75">
      <c r="B81" s="302" t="s">
        <v>307</v>
      </c>
      <c r="C81" s="307">
        <v>40</v>
      </c>
      <c r="D81" s="302" t="s">
        <v>308</v>
      </c>
      <c r="E81" s="303" t="s">
        <v>2095</v>
      </c>
      <c r="H81" s="303"/>
    </row>
    <row r="82" spans="2:8" s="302" customFormat="1" ht="12.75">
      <c r="B82" s="302" t="s">
        <v>309</v>
      </c>
      <c r="C82" s="307">
        <v>41</v>
      </c>
      <c r="D82" s="302" t="s">
        <v>310</v>
      </c>
      <c r="E82" s="303" t="s">
        <v>2096</v>
      </c>
      <c r="H82" s="303"/>
    </row>
    <row r="83" spans="2:8" s="302" customFormat="1" ht="12.75">
      <c r="B83" s="302" t="s">
        <v>311</v>
      </c>
      <c r="C83" s="307">
        <v>42</v>
      </c>
      <c r="D83" s="302" t="s">
        <v>312</v>
      </c>
      <c r="E83" s="303" t="s">
        <v>2097</v>
      </c>
      <c r="H83" s="303"/>
    </row>
    <row r="84" spans="2:8" s="302" customFormat="1" ht="12.75">
      <c r="B84" s="302" t="s">
        <v>313</v>
      </c>
      <c r="C84" s="307">
        <v>43</v>
      </c>
      <c r="D84" s="302" t="s">
        <v>314</v>
      </c>
      <c r="E84" s="303" t="s">
        <v>2098</v>
      </c>
      <c r="H84" s="303"/>
    </row>
    <row r="85" spans="2:8" s="302" customFormat="1" ht="12.75">
      <c r="B85" s="302" t="s">
        <v>315</v>
      </c>
      <c r="C85" s="307">
        <v>44</v>
      </c>
      <c r="D85" s="302" t="s">
        <v>316</v>
      </c>
      <c r="E85" s="303" t="s">
        <v>2099</v>
      </c>
      <c r="H85" s="303"/>
    </row>
    <row r="86" spans="2:8" s="302" customFormat="1" ht="12.75">
      <c r="B86" s="302" t="s">
        <v>317</v>
      </c>
      <c r="C86" s="307">
        <v>45</v>
      </c>
      <c r="D86" s="302" t="s">
        <v>318</v>
      </c>
      <c r="E86" s="303" t="s">
        <v>2100</v>
      </c>
      <c r="H86" s="303"/>
    </row>
    <row r="87" spans="2:8" s="302" customFormat="1" ht="12.75">
      <c r="B87" s="302" t="s">
        <v>319</v>
      </c>
      <c r="C87" s="307">
        <v>46</v>
      </c>
      <c r="D87" s="302" t="s">
        <v>320</v>
      </c>
      <c r="E87" s="303" t="s">
        <v>2101</v>
      </c>
      <c r="H87" s="303"/>
    </row>
    <row r="88" spans="2:8" s="302" customFormat="1" ht="12.75">
      <c r="B88" s="302" t="s">
        <v>321</v>
      </c>
      <c r="C88" s="307">
        <v>47</v>
      </c>
      <c r="D88" s="302" t="s">
        <v>322</v>
      </c>
      <c r="E88" s="303" t="s">
        <v>2102</v>
      </c>
      <c r="H88" s="303"/>
    </row>
    <row r="89" spans="2:8" s="302" customFormat="1" ht="12.75">
      <c r="B89" s="302" t="s">
        <v>323</v>
      </c>
      <c r="C89" s="307">
        <v>48</v>
      </c>
      <c r="D89" s="302" t="s">
        <v>324</v>
      </c>
      <c r="E89" s="303" t="s">
        <v>2103</v>
      </c>
      <c r="H89" s="303"/>
    </row>
    <row r="90" spans="2:8" s="302" customFormat="1" ht="12.75">
      <c r="B90" s="302" t="s">
        <v>325</v>
      </c>
      <c r="C90" s="307">
        <v>49</v>
      </c>
      <c r="D90" s="302" t="s">
        <v>326</v>
      </c>
      <c r="E90" s="303" t="s">
        <v>2104</v>
      </c>
      <c r="H90" s="303"/>
    </row>
    <row r="91" spans="2:8" s="302" customFormat="1" ht="12.75">
      <c r="B91" s="302" t="s">
        <v>327</v>
      </c>
      <c r="C91" s="307">
        <v>50</v>
      </c>
      <c r="D91" s="302" t="s">
        <v>328</v>
      </c>
      <c r="E91" s="303" t="s">
        <v>2105</v>
      </c>
      <c r="H91" s="303"/>
    </row>
    <row r="92" spans="2:8" s="302" customFormat="1" ht="12.75">
      <c r="B92" s="302" t="s">
        <v>329</v>
      </c>
      <c r="C92" s="307">
        <v>51</v>
      </c>
      <c r="D92" s="302" t="s">
        <v>330</v>
      </c>
      <c r="E92" s="303" t="s">
        <v>2106</v>
      </c>
      <c r="H92" s="303"/>
    </row>
    <row r="93" spans="2:8" s="302" customFormat="1" ht="12.75">
      <c r="B93" s="302" t="s">
        <v>331</v>
      </c>
      <c r="C93" s="307">
        <v>52</v>
      </c>
      <c r="D93" s="302" t="s">
        <v>332</v>
      </c>
      <c r="E93" s="303" t="s">
        <v>2107</v>
      </c>
      <c r="H93" s="303"/>
    </row>
    <row r="94" spans="2:8" s="302" customFormat="1" ht="12.75">
      <c r="B94" s="302" t="s">
        <v>333</v>
      </c>
      <c r="C94" s="307">
        <v>53</v>
      </c>
      <c r="D94" s="302" t="s">
        <v>334</v>
      </c>
      <c r="E94" s="303" t="s">
        <v>2108</v>
      </c>
      <c r="H94" s="303"/>
    </row>
    <row r="95" spans="2:8" s="302" customFormat="1" ht="12.75">
      <c r="B95" s="302" t="s">
        <v>335</v>
      </c>
      <c r="C95" s="307">
        <v>54</v>
      </c>
      <c r="D95" s="302" t="s">
        <v>336</v>
      </c>
      <c r="E95" s="303" t="s">
        <v>2109</v>
      </c>
      <c r="H95" s="303"/>
    </row>
    <row r="96" spans="2:8" s="302" customFormat="1" ht="12.75">
      <c r="B96" s="302" t="s">
        <v>337</v>
      </c>
      <c r="C96" s="307">
        <v>55</v>
      </c>
      <c r="D96" s="302" t="s">
        <v>338</v>
      </c>
      <c r="E96" s="303" t="s">
        <v>2110</v>
      </c>
      <c r="H96" s="303"/>
    </row>
    <row r="97" spans="2:8" s="302" customFormat="1" ht="12.75">
      <c r="B97" s="302" t="s">
        <v>339</v>
      </c>
      <c r="C97" s="307">
        <v>56</v>
      </c>
      <c r="D97" s="302" t="s">
        <v>340</v>
      </c>
      <c r="E97" s="303" t="s">
        <v>2111</v>
      </c>
      <c r="H97" s="303"/>
    </row>
    <row r="98" spans="2:8" s="302" customFormat="1" ht="12.75">
      <c r="B98" s="302" t="s">
        <v>341</v>
      </c>
      <c r="C98" s="307">
        <v>57</v>
      </c>
      <c r="D98" s="302" t="s">
        <v>342</v>
      </c>
      <c r="E98" s="303" t="s">
        <v>2112</v>
      </c>
      <c r="H98" s="303"/>
    </row>
    <row r="99" spans="2:8" s="302" customFormat="1" ht="12.75">
      <c r="B99" s="302" t="s">
        <v>343</v>
      </c>
      <c r="C99" s="307">
        <v>58</v>
      </c>
      <c r="D99" s="302" t="s">
        <v>344</v>
      </c>
      <c r="E99" s="303" t="s">
        <v>2113</v>
      </c>
      <c r="H99" s="303"/>
    </row>
    <row r="100" spans="2:8" s="302" customFormat="1" ht="12.75">
      <c r="B100" s="302" t="s">
        <v>345</v>
      </c>
      <c r="C100" s="307">
        <v>59</v>
      </c>
      <c r="D100" s="302" t="s">
        <v>346</v>
      </c>
      <c r="E100" s="303" t="s">
        <v>2114</v>
      </c>
      <c r="H100" s="303"/>
    </row>
    <row r="101" spans="2:8" s="302" customFormat="1" ht="12.75">
      <c r="B101" s="302" t="s">
        <v>347</v>
      </c>
      <c r="C101" s="307">
        <v>60</v>
      </c>
      <c r="D101" s="302" t="s">
        <v>348</v>
      </c>
      <c r="E101" s="303" t="s">
        <v>2115</v>
      </c>
      <c r="H101" s="303"/>
    </row>
    <row r="102" spans="2:8" s="302" customFormat="1" ht="12.75">
      <c r="B102" s="302" t="s">
        <v>349</v>
      </c>
      <c r="C102" s="307">
        <v>61</v>
      </c>
      <c r="D102" s="302" t="s">
        <v>350</v>
      </c>
      <c r="E102" s="303" t="s">
        <v>2116</v>
      </c>
      <c r="H102" s="303"/>
    </row>
    <row r="103" spans="2:8" s="302" customFormat="1" ht="12.75">
      <c r="B103" s="302" t="s">
        <v>351</v>
      </c>
      <c r="C103" s="307">
        <v>62</v>
      </c>
      <c r="D103" s="302" t="s">
        <v>352</v>
      </c>
      <c r="E103" s="303" t="s">
        <v>2117</v>
      </c>
      <c r="H103" s="303"/>
    </row>
    <row r="104" spans="2:8" s="302" customFormat="1" ht="12.75">
      <c r="B104" s="302" t="s">
        <v>353</v>
      </c>
      <c r="C104" s="307">
        <v>63</v>
      </c>
      <c r="D104" s="302" t="s">
        <v>354</v>
      </c>
      <c r="E104" s="303" t="s">
        <v>2118</v>
      </c>
      <c r="H104" s="303"/>
    </row>
    <row r="105" spans="2:8" s="302" customFormat="1" ht="12.75">
      <c r="B105" s="302" t="s">
        <v>355</v>
      </c>
      <c r="C105" s="307">
        <v>64</v>
      </c>
      <c r="D105" s="302" t="s">
        <v>356</v>
      </c>
      <c r="E105" s="303" t="s">
        <v>2119</v>
      </c>
      <c r="H105" s="303"/>
    </row>
    <row r="106" spans="2:8" s="302" customFormat="1" ht="12.75">
      <c r="B106" s="302" t="s">
        <v>357</v>
      </c>
      <c r="C106" s="307">
        <v>65</v>
      </c>
      <c r="D106" s="302" t="s">
        <v>358</v>
      </c>
      <c r="E106" s="303" t="s">
        <v>2120</v>
      </c>
      <c r="H106" s="303"/>
    </row>
    <row r="107" spans="2:8" s="302" customFormat="1" ht="12.75">
      <c r="B107" s="302" t="s">
        <v>359</v>
      </c>
      <c r="C107" s="307">
        <v>66</v>
      </c>
      <c r="D107" s="302" t="s">
        <v>360</v>
      </c>
      <c r="E107" s="303" t="s">
        <v>2121</v>
      </c>
      <c r="H107" s="303"/>
    </row>
    <row r="108" spans="2:8" s="302" customFormat="1" ht="12.75">
      <c r="B108" s="302" t="s">
        <v>361</v>
      </c>
      <c r="C108" s="307">
        <v>67</v>
      </c>
      <c r="D108" s="302" t="s">
        <v>362</v>
      </c>
      <c r="E108" s="303" t="s">
        <v>2122</v>
      </c>
      <c r="H108" s="303"/>
    </row>
    <row r="109" spans="2:8" s="302" customFormat="1" ht="12.75">
      <c r="B109" s="302" t="s">
        <v>363</v>
      </c>
      <c r="C109" s="307">
        <v>68</v>
      </c>
      <c r="D109" s="302" t="s">
        <v>364</v>
      </c>
      <c r="E109" s="303" t="s">
        <v>2123</v>
      </c>
      <c r="H109" s="303"/>
    </row>
    <row r="110" spans="2:8" s="302" customFormat="1" ht="12.75">
      <c r="B110" s="302" t="s">
        <v>365</v>
      </c>
      <c r="C110" s="307">
        <v>69</v>
      </c>
      <c r="D110" s="302" t="s">
        <v>366</v>
      </c>
      <c r="E110" s="303" t="s">
        <v>2124</v>
      </c>
      <c r="H110" s="303"/>
    </row>
    <row r="111" spans="2:8" s="302" customFormat="1" ht="12.75">
      <c r="B111" s="302" t="s">
        <v>367</v>
      </c>
      <c r="C111" s="307">
        <v>70</v>
      </c>
      <c r="D111" s="302" t="s">
        <v>368</v>
      </c>
      <c r="E111" s="303" t="s">
        <v>2125</v>
      </c>
      <c r="H111" s="303"/>
    </row>
    <row r="112" spans="2:8" s="302" customFormat="1" ht="12.75">
      <c r="B112" s="302" t="s">
        <v>369</v>
      </c>
      <c r="C112" s="307">
        <v>71</v>
      </c>
      <c r="D112" s="302" t="s">
        <v>370</v>
      </c>
      <c r="E112" s="303" t="s">
        <v>2126</v>
      </c>
      <c r="H112" s="303"/>
    </row>
    <row r="113" spans="2:8" s="302" customFormat="1" ht="12.75">
      <c r="B113" s="302" t="s">
        <v>371</v>
      </c>
      <c r="C113" s="307">
        <v>72</v>
      </c>
      <c r="D113" s="302" t="s">
        <v>372</v>
      </c>
      <c r="E113" s="303" t="s">
        <v>2127</v>
      </c>
      <c r="H113" s="303"/>
    </row>
    <row r="114" spans="2:8" s="302" customFormat="1" ht="12.75">
      <c r="B114" s="302" t="s">
        <v>373</v>
      </c>
      <c r="C114" s="307">
        <v>73</v>
      </c>
      <c r="D114" s="302" t="s">
        <v>374</v>
      </c>
      <c r="E114" s="303" t="s">
        <v>2128</v>
      </c>
      <c r="H114" s="303"/>
    </row>
    <row r="115" spans="2:8" s="302" customFormat="1" ht="12.75">
      <c r="B115" s="302" t="s">
        <v>375</v>
      </c>
      <c r="C115" s="307">
        <v>74</v>
      </c>
      <c r="D115" s="302" t="s">
        <v>376</v>
      </c>
      <c r="E115" s="303" t="s">
        <v>2129</v>
      </c>
      <c r="H115" s="303"/>
    </row>
    <row r="116" spans="2:8" s="302" customFormat="1" ht="12.75">
      <c r="B116" s="302" t="s">
        <v>377</v>
      </c>
      <c r="C116" s="307">
        <v>75</v>
      </c>
      <c r="D116" s="302" t="s">
        <v>378</v>
      </c>
      <c r="E116" s="303" t="s">
        <v>2130</v>
      </c>
      <c r="H116" s="303"/>
    </row>
    <row r="117" spans="2:8" s="302" customFormat="1" ht="12.75">
      <c r="B117" s="302" t="s">
        <v>379</v>
      </c>
      <c r="C117" s="307">
        <v>76</v>
      </c>
      <c r="D117" s="302" t="s">
        <v>380</v>
      </c>
      <c r="E117" s="303" t="s">
        <v>2131</v>
      </c>
      <c r="H117" s="303"/>
    </row>
    <row r="118" spans="2:8" s="302" customFormat="1" ht="12.75">
      <c r="B118" s="302" t="s">
        <v>381</v>
      </c>
      <c r="C118" s="307">
        <v>77</v>
      </c>
      <c r="D118" s="302" t="s">
        <v>382</v>
      </c>
      <c r="E118" s="303" t="s">
        <v>2132</v>
      </c>
      <c r="H118" s="303"/>
    </row>
    <row r="119" spans="2:8" s="302" customFormat="1" ht="12.75">
      <c r="B119" s="302" t="s">
        <v>383</v>
      </c>
      <c r="C119" s="307">
        <v>78</v>
      </c>
      <c r="D119" s="302" t="s">
        <v>384</v>
      </c>
      <c r="E119" s="303" t="s">
        <v>2133</v>
      </c>
      <c r="H119" s="303"/>
    </row>
    <row r="120" spans="2:8" s="302" customFormat="1" ht="12.75">
      <c r="B120" s="302" t="s">
        <v>385</v>
      </c>
      <c r="C120" s="307">
        <v>79</v>
      </c>
      <c r="D120" s="302" t="s">
        <v>386</v>
      </c>
      <c r="E120" s="303" t="s">
        <v>2134</v>
      </c>
      <c r="H120" s="303"/>
    </row>
    <row r="121" spans="2:8" s="302" customFormat="1" ht="12.75">
      <c r="B121" s="302" t="s">
        <v>387</v>
      </c>
      <c r="C121" s="307">
        <v>80</v>
      </c>
      <c r="D121" s="302" t="s">
        <v>388</v>
      </c>
      <c r="E121" s="303" t="s">
        <v>2135</v>
      </c>
      <c r="H121" s="303"/>
    </row>
    <row r="122" spans="2:8" s="302" customFormat="1" ht="12.75">
      <c r="B122" s="302" t="s">
        <v>389</v>
      </c>
      <c r="C122" s="307">
        <v>81</v>
      </c>
      <c r="D122" s="302" t="s">
        <v>390</v>
      </c>
      <c r="E122" s="303" t="s">
        <v>2136</v>
      </c>
      <c r="H122" s="303"/>
    </row>
    <row r="123" spans="2:8" s="302" customFormat="1" ht="12.75">
      <c r="B123" s="302" t="s">
        <v>391</v>
      </c>
      <c r="C123" s="307">
        <v>82</v>
      </c>
      <c r="D123" s="302" t="s">
        <v>392</v>
      </c>
      <c r="E123" s="303" t="s">
        <v>2137</v>
      </c>
      <c r="H123" s="303"/>
    </row>
    <row r="124" spans="2:8" s="302" customFormat="1" ht="12.75">
      <c r="B124" s="302" t="s">
        <v>393</v>
      </c>
      <c r="C124" s="307">
        <v>83</v>
      </c>
      <c r="D124" s="302" t="s">
        <v>394</v>
      </c>
      <c r="E124" s="303" t="s">
        <v>2138</v>
      </c>
      <c r="H124" s="303"/>
    </row>
    <row r="125" spans="2:8" s="302" customFormat="1" ht="12.75">
      <c r="B125" s="302" t="s">
        <v>395</v>
      </c>
      <c r="C125" s="307">
        <v>84</v>
      </c>
      <c r="D125" s="302" t="s">
        <v>396</v>
      </c>
      <c r="E125" s="303" t="s">
        <v>2139</v>
      </c>
      <c r="H125" s="303"/>
    </row>
    <row r="126" spans="2:8" s="302" customFormat="1" ht="12.75">
      <c r="B126" s="302" t="s">
        <v>397</v>
      </c>
      <c r="C126" s="307">
        <v>85</v>
      </c>
      <c r="D126" s="302" t="s">
        <v>398</v>
      </c>
      <c r="E126" s="303" t="s">
        <v>2140</v>
      </c>
      <c r="H126" s="303"/>
    </row>
    <row r="127" spans="2:8" s="302" customFormat="1" ht="12.75">
      <c r="B127" s="302" t="s">
        <v>399</v>
      </c>
      <c r="C127" s="307">
        <v>86</v>
      </c>
      <c r="D127" s="302" t="s">
        <v>400</v>
      </c>
      <c r="E127" s="303" t="s">
        <v>2141</v>
      </c>
      <c r="H127" s="303"/>
    </row>
    <row r="128" spans="2:8" s="302" customFormat="1" ht="12.75">
      <c r="B128" s="302" t="s">
        <v>401</v>
      </c>
      <c r="C128" s="307">
        <v>87</v>
      </c>
      <c r="D128" s="302" t="s">
        <v>402</v>
      </c>
      <c r="E128" s="303" t="s">
        <v>2142</v>
      </c>
      <c r="H128" s="303"/>
    </row>
    <row r="129" spans="2:8" s="302" customFormat="1" ht="12.75">
      <c r="B129" s="302" t="s">
        <v>403</v>
      </c>
      <c r="C129" s="307">
        <v>88</v>
      </c>
      <c r="D129" s="302" t="s">
        <v>404</v>
      </c>
      <c r="E129" s="303" t="s">
        <v>2143</v>
      </c>
      <c r="H129" s="303"/>
    </row>
    <row r="130" spans="2:8" s="302" customFormat="1" ht="12.75">
      <c r="B130" s="302" t="s">
        <v>405</v>
      </c>
      <c r="C130" s="307">
        <v>89</v>
      </c>
      <c r="D130" s="302" t="s">
        <v>406</v>
      </c>
      <c r="E130" s="303" t="s">
        <v>2144</v>
      </c>
      <c r="H130" s="303"/>
    </row>
    <row r="131" spans="2:8" s="302" customFormat="1" ht="12.75">
      <c r="B131" s="302" t="s">
        <v>407</v>
      </c>
      <c r="C131" s="307">
        <v>90</v>
      </c>
      <c r="D131" s="302" t="s">
        <v>408</v>
      </c>
      <c r="E131" s="303" t="s">
        <v>2145</v>
      </c>
      <c r="H131" s="303"/>
    </row>
    <row r="132" spans="2:8" s="302" customFormat="1" ht="12.75">
      <c r="B132" s="302" t="s">
        <v>409</v>
      </c>
      <c r="C132" s="307">
        <v>91</v>
      </c>
      <c r="D132" s="302" t="s">
        <v>410</v>
      </c>
      <c r="E132" s="303" t="s">
        <v>2146</v>
      </c>
      <c r="H132" s="303"/>
    </row>
    <row r="133" spans="2:8" s="302" customFormat="1" ht="12.75">
      <c r="B133" s="302" t="s">
        <v>411</v>
      </c>
      <c r="C133" s="307">
        <v>92</v>
      </c>
      <c r="D133" s="302" t="s">
        <v>412</v>
      </c>
      <c r="E133" s="303" t="s">
        <v>2147</v>
      </c>
      <c r="H133" s="303"/>
    </row>
    <row r="134" spans="2:8" s="302" customFormat="1" ht="12.75">
      <c r="B134" s="302" t="s">
        <v>413</v>
      </c>
      <c r="C134" s="307">
        <v>93</v>
      </c>
      <c r="D134" s="302" t="s">
        <v>414</v>
      </c>
      <c r="E134" s="303" t="s">
        <v>2148</v>
      </c>
      <c r="H134" s="303"/>
    </row>
    <row r="135" spans="2:8" s="302" customFormat="1" ht="12.75">
      <c r="B135" s="302" t="s">
        <v>415</v>
      </c>
      <c r="C135" s="307">
        <v>94</v>
      </c>
      <c r="D135" s="302" t="s">
        <v>416</v>
      </c>
      <c r="E135" s="303" t="s">
        <v>2149</v>
      </c>
      <c r="H135" s="303"/>
    </row>
    <row r="136" spans="2:8" s="302" customFormat="1" ht="12.75">
      <c r="B136" s="302" t="s">
        <v>417</v>
      </c>
      <c r="C136" s="307">
        <v>95</v>
      </c>
      <c r="D136" s="302" t="s">
        <v>418</v>
      </c>
      <c r="E136" s="303" t="s">
        <v>2150</v>
      </c>
      <c r="H136" s="303"/>
    </row>
    <row r="137" spans="2:8" s="302" customFormat="1" ht="12.75">
      <c r="B137" s="302" t="s">
        <v>419</v>
      </c>
      <c r="C137" s="307">
        <v>971</v>
      </c>
      <c r="D137" s="302" t="s">
        <v>420</v>
      </c>
      <c r="E137" s="303" t="s">
        <v>2151</v>
      </c>
      <c r="H137" s="303"/>
    </row>
    <row r="138" spans="2:8" s="302" customFormat="1" ht="12.75">
      <c r="B138" s="302" t="s">
        <v>421</v>
      </c>
      <c r="C138" s="307">
        <v>972</v>
      </c>
      <c r="D138" s="302" t="s">
        <v>422</v>
      </c>
      <c r="E138" s="303" t="s">
        <v>2152</v>
      </c>
      <c r="H138" s="303"/>
    </row>
    <row r="139" spans="2:8" s="302" customFormat="1" ht="12.75">
      <c r="B139" s="302" t="s">
        <v>423</v>
      </c>
      <c r="C139" s="307">
        <v>973</v>
      </c>
      <c r="D139" s="302" t="s">
        <v>424</v>
      </c>
      <c r="E139" s="303" t="s">
        <v>2153</v>
      </c>
      <c r="H139" s="303"/>
    </row>
    <row r="140" spans="2:8" s="302" customFormat="1" ht="12.75">
      <c r="B140" s="302" t="s">
        <v>425</v>
      </c>
      <c r="C140" s="307">
        <v>974</v>
      </c>
      <c r="D140" s="302" t="s">
        <v>426</v>
      </c>
      <c r="E140" s="303" t="s">
        <v>2154</v>
      </c>
      <c r="H140" s="303"/>
    </row>
    <row r="141" spans="2:8" s="302" customFormat="1" ht="12.75">
      <c r="B141" s="302" t="s">
        <v>427</v>
      </c>
      <c r="C141" s="307">
        <v>976</v>
      </c>
      <c r="D141" s="302" t="s">
        <v>428</v>
      </c>
      <c r="E141" s="303" t="s">
        <v>2155</v>
      </c>
      <c r="H141" s="303"/>
    </row>
    <row r="142" spans="2:8" s="302" customFormat="1" ht="12.75">
      <c r="B142" s="304"/>
      <c r="D142" s="303"/>
      <c r="E142" s="303"/>
      <c r="H142" s="303"/>
    </row>
    <row r="143" spans="2:8" s="302" customFormat="1" ht="12.75">
      <c r="B143" s="304"/>
      <c r="D143" s="303"/>
      <c r="E143" s="303"/>
      <c r="H143" s="303"/>
    </row>
    <row r="144" spans="2:8" s="302" customFormat="1" ht="12.75">
      <c r="B144" s="304"/>
      <c r="D144" s="303"/>
      <c r="E144" s="303"/>
      <c r="H144" s="303"/>
    </row>
    <row r="145" spans="5:8" s="302" customFormat="1" ht="12.75">
      <c r="E145" s="304"/>
      <c r="H145" s="304"/>
    </row>
    <row r="146" spans="5:8" s="302" customFormat="1" ht="12.75">
      <c r="E146" s="304"/>
      <c r="H146" s="304"/>
    </row>
    <row r="147" spans="5:8" s="302" customFormat="1" ht="12.75">
      <c r="E147" s="304"/>
      <c r="H147" s="304"/>
    </row>
    <row r="148" spans="5:8" s="302" customFormat="1" ht="12.75">
      <c r="E148" s="304"/>
      <c r="H148" s="304"/>
    </row>
    <row r="149" spans="5:8" s="302" customFormat="1" ht="12.75">
      <c r="E149" s="304"/>
      <c r="H149" s="304"/>
    </row>
    <row r="150" spans="5:8" s="302" customFormat="1" ht="12.75">
      <c r="E150" s="304"/>
      <c r="H150" s="304"/>
    </row>
  </sheetData>
  <sheetProtection sheet="1"/>
  <mergeCells count="4">
    <mergeCell ref="B13:C13"/>
    <mergeCell ref="B28:C28"/>
    <mergeCell ref="B33:C33"/>
    <mergeCell ref="B37:D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B1">
      <selection activeCell="E9" sqref="E9:M11"/>
    </sheetView>
  </sheetViews>
  <sheetFormatPr defaultColWidth="11.421875" defaultRowHeight="12.75"/>
  <cols>
    <col min="1" max="1" width="5.8515625" style="90" hidden="1" customWidth="1"/>
    <col min="2" max="2" width="4.421875" style="90" customWidth="1"/>
    <col min="3" max="3" width="3.00390625" style="90" customWidth="1"/>
    <col min="4" max="4" width="48.57421875" style="90" customWidth="1"/>
    <col min="5" max="5" width="14.421875" style="90" customWidth="1"/>
    <col min="6" max="13" width="11.421875" style="90" customWidth="1"/>
    <col min="14" max="14" width="2.00390625" style="90" customWidth="1"/>
    <col min="15" max="15" width="4.57421875" style="90" customWidth="1"/>
    <col min="16" max="16384" width="11.421875" style="90" customWidth="1"/>
  </cols>
  <sheetData>
    <row r="1" spans="1:15" ht="13.5" thickBot="1">
      <c r="A1" s="90" t="s">
        <v>204</v>
      </c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91"/>
    </row>
    <row r="2" spans="2:15" ht="24" thickBot="1">
      <c r="B2" s="1"/>
      <c r="C2" s="322" t="str">
        <f>"Compte Administratif - EHPAD Support normalisé ("&amp;SUBSTITUTE(A1,"#","")&amp;")"</f>
        <v>Compte Administratif - EHPAD Support normalisé (CAPA-2014-01)</v>
      </c>
      <c r="D2" s="323"/>
      <c r="E2" s="323"/>
      <c r="F2" s="323"/>
      <c r="G2" s="323"/>
      <c r="H2" s="323"/>
      <c r="I2" s="318"/>
      <c r="J2" s="318"/>
      <c r="K2" s="335" t="s">
        <v>20</v>
      </c>
      <c r="L2" s="335"/>
      <c r="M2" s="336">
        <v>2018</v>
      </c>
      <c r="N2" s="337"/>
      <c r="O2" s="91"/>
    </row>
    <row r="3" spans="2:15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1"/>
    </row>
    <row r="4" spans="2:15" ht="12.75">
      <c r="B4" s="7"/>
      <c r="C4" s="352" t="s">
        <v>429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4"/>
      <c r="O4" s="91"/>
    </row>
    <row r="5" spans="2:15" ht="20.25" customHeight="1" thickBot="1">
      <c r="B5" s="7"/>
      <c r="C5" s="355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7"/>
      <c r="O5" s="91"/>
    </row>
    <row r="6" spans="2:15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91"/>
    </row>
    <row r="7" spans="2:15" ht="13.5" thickBot="1">
      <c r="B7" s="7"/>
      <c r="C7" s="8"/>
      <c r="D7" s="11" t="s">
        <v>21</v>
      </c>
      <c r="E7" s="325"/>
      <c r="F7" s="9"/>
      <c r="G7" s="338"/>
      <c r="H7" s="339"/>
      <c r="I7" s="339"/>
      <c r="J7" s="339"/>
      <c r="K7" s="339"/>
      <c r="L7" s="339"/>
      <c r="M7" s="340"/>
      <c r="N7" s="10"/>
      <c r="O7" s="91"/>
    </row>
    <row r="8" spans="2:15" ht="12.75">
      <c r="B8" s="7"/>
      <c r="C8" s="8"/>
      <c r="D8" s="11"/>
      <c r="E8" s="9"/>
      <c r="F8" s="9"/>
      <c r="G8" s="9"/>
      <c r="H8" s="9"/>
      <c r="I8" s="9"/>
      <c r="J8" s="9"/>
      <c r="K8" s="9"/>
      <c r="L8" s="9"/>
      <c r="M8" s="9"/>
      <c r="N8" s="10"/>
      <c r="O8" s="91"/>
    </row>
    <row r="9" spans="2:15" ht="12.75">
      <c r="B9" s="7"/>
      <c r="C9" s="8"/>
      <c r="D9" s="11" t="s">
        <v>97</v>
      </c>
      <c r="E9" s="343"/>
      <c r="F9" s="344"/>
      <c r="G9" s="344"/>
      <c r="H9" s="344"/>
      <c r="I9" s="344"/>
      <c r="J9" s="344"/>
      <c r="K9" s="344"/>
      <c r="L9" s="344"/>
      <c r="M9" s="345"/>
      <c r="N9" s="10"/>
      <c r="O9" s="91"/>
    </row>
    <row r="10" spans="2:15" ht="12.75">
      <c r="B10" s="7"/>
      <c r="C10" s="8"/>
      <c r="D10" s="11"/>
      <c r="E10" s="346"/>
      <c r="F10" s="347"/>
      <c r="G10" s="347"/>
      <c r="H10" s="347"/>
      <c r="I10" s="347"/>
      <c r="J10" s="347"/>
      <c r="K10" s="347"/>
      <c r="L10" s="347"/>
      <c r="M10" s="348"/>
      <c r="N10" s="10"/>
      <c r="O10" s="91"/>
    </row>
    <row r="11" spans="2:15" ht="12.75">
      <c r="B11" s="7"/>
      <c r="C11" s="8"/>
      <c r="D11" s="11"/>
      <c r="E11" s="349"/>
      <c r="F11" s="350"/>
      <c r="G11" s="350"/>
      <c r="H11" s="350"/>
      <c r="I11" s="350"/>
      <c r="J11" s="350"/>
      <c r="K11" s="350"/>
      <c r="L11" s="350"/>
      <c r="M11" s="351"/>
      <c r="N11" s="10"/>
      <c r="O11" s="91"/>
    </row>
    <row r="12" spans="2:15" ht="12.75">
      <c r="B12" s="7"/>
      <c r="C12" s="8"/>
      <c r="D12" s="11"/>
      <c r="E12" s="9"/>
      <c r="F12" s="9"/>
      <c r="G12" s="9"/>
      <c r="H12" s="9"/>
      <c r="I12" s="9"/>
      <c r="J12" s="9"/>
      <c r="K12" s="9"/>
      <c r="L12" s="9"/>
      <c r="M12" s="9"/>
      <c r="N12" s="10"/>
      <c r="O12" s="91"/>
    </row>
    <row r="13" spans="2:15" ht="12.75">
      <c r="B13" s="7"/>
      <c r="C13" s="8"/>
      <c r="D13" s="11" t="s">
        <v>96</v>
      </c>
      <c r="E13" s="12"/>
      <c r="F13" s="9"/>
      <c r="G13" s="341" t="s">
        <v>22</v>
      </c>
      <c r="H13" s="342"/>
      <c r="I13" s="338" t="str">
        <f>INDEX(Listes!C40:C141,FINESS!N13,1)</f>
        <v>---</v>
      </c>
      <c r="J13" s="339"/>
      <c r="K13" s="339"/>
      <c r="L13" s="339"/>
      <c r="M13" s="340"/>
      <c r="N13" s="309">
        <v>1</v>
      </c>
      <c r="O13" s="91"/>
    </row>
    <row r="14" spans="2:15" ht="12.75">
      <c r="B14" s="7"/>
      <c r="C14" s="8"/>
      <c r="D14" s="11"/>
      <c r="E14" s="9"/>
      <c r="F14" s="9"/>
      <c r="G14" s="9"/>
      <c r="H14" s="9"/>
      <c r="I14" s="9"/>
      <c r="J14" s="9"/>
      <c r="K14" s="9"/>
      <c r="L14" s="9"/>
      <c r="M14" s="9"/>
      <c r="N14" s="10"/>
      <c r="O14" s="91"/>
    </row>
    <row r="15" spans="2:15" ht="15" customHeight="1">
      <c r="B15" s="7"/>
      <c r="C15" s="8"/>
      <c r="D15" s="11" t="s">
        <v>98</v>
      </c>
      <c r="E15" s="338"/>
      <c r="F15" s="339"/>
      <c r="G15" s="339"/>
      <c r="H15" s="339"/>
      <c r="I15" s="339"/>
      <c r="J15" s="339"/>
      <c r="K15" s="339"/>
      <c r="L15" s="339"/>
      <c r="M15" s="340"/>
      <c r="N15" s="10"/>
      <c r="O15" s="91"/>
    </row>
    <row r="16" spans="2:15" ht="12.75">
      <c r="B16" s="7"/>
      <c r="C16" s="8"/>
      <c r="D16" s="11"/>
      <c r="E16" s="9"/>
      <c r="F16" s="9"/>
      <c r="G16" s="9"/>
      <c r="H16" s="9"/>
      <c r="I16" s="9"/>
      <c r="J16" s="9"/>
      <c r="K16" s="9"/>
      <c r="L16" s="9"/>
      <c r="M16" s="9"/>
      <c r="N16" s="10"/>
      <c r="O16" s="91"/>
    </row>
    <row r="17" spans="2:15" ht="15" customHeight="1">
      <c r="B17" s="7"/>
      <c r="C17" s="8"/>
      <c r="D17" s="11" t="s">
        <v>99</v>
      </c>
      <c r="E17" s="359"/>
      <c r="F17" s="360"/>
      <c r="G17" s="9"/>
      <c r="H17" s="359"/>
      <c r="I17" s="360"/>
      <c r="J17" s="321"/>
      <c r="K17" s="361"/>
      <c r="L17" s="362"/>
      <c r="M17" s="363"/>
      <c r="N17" s="10"/>
      <c r="O17" s="91"/>
    </row>
    <row r="18" spans="2:15" ht="12.75">
      <c r="B18" s="7"/>
      <c r="C18" s="8"/>
      <c r="D18" s="11"/>
      <c r="E18" s="9"/>
      <c r="F18" s="9"/>
      <c r="G18" s="9"/>
      <c r="H18" s="9"/>
      <c r="I18" s="9"/>
      <c r="J18" s="9"/>
      <c r="K18" s="9"/>
      <c r="L18" s="9"/>
      <c r="M18" s="9"/>
      <c r="N18" s="10"/>
      <c r="O18" s="91"/>
    </row>
    <row r="19" spans="2:15" ht="15" customHeight="1">
      <c r="B19" s="7"/>
      <c r="C19" s="8"/>
      <c r="D19" s="364" t="s">
        <v>100</v>
      </c>
      <c r="E19" s="368"/>
      <c r="F19" s="369"/>
      <c r="G19" s="369"/>
      <c r="H19" s="369"/>
      <c r="I19" s="370"/>
      <c r="J19" s="5"/>
      <c r="K19" s="5"/>
      <c r="L19" s="5"/>
      <c r="M19" s="5"/>
      <c r="N19" s="10"/>
      <c r="O19" s="91"/>
    </row>
    <row r="20" spans="2:15" ht="12.75">
      <c r="B20" s="7"/>
      <c r="C20" s="8"/>
      <c r="D20" s="364"/>
      <c r="E20" s="371"/>
      <c r="F20" s="372"/>
      <c r="G20" s="372"/>
      <c r="H20" s="372"/>
      <c r="I20" s="373"/>
      <c r="J20" s="5"/>
      <c r="K20" s="5"/>
      <c r="L20" s="5"/>
      <c r="M20" s="5"/>
      <c r="N20" s="10"/>
      <c r="O20" s="91"/>
    </row>
    <row r="21" spans="2:15" ht="12.75">
      <c r="B21" s="7"/>
      <c r="C21" s="8"/>
      <c r="D21" s="9"/>
      <c r="E21" s="9"/>
      <c r="F21" s="9"/>
      <c r="G21" s="9"/>
      <c r="H21" s="5"/>
      <c r="I21" s="5"/>
      <c r="J21" s="5"/>
      <c r="K21" s="5"/>
      <c r="L21" s="5"/>
      <c r="M21" s="5"/>
      <c r="N21" s="10"/>
      <c r="O21" s="91"/>
    </row>
    <row r="22" spans="2:15" ht="12.75">
      <c r="B22" s="7"/>
      <c r="C22" s="8"/>
      <c r="D22" s="11"/>
      <c r="E22" s="9"/>
      <c r="F22" s="9"/>
      <c r="G22" s="9"/>
      <c r="H22" s="5"/>
      <c r="I22" s="5"/>
      <c r="J22" s="5"/>
      <c r="K22" s="5"/>
      <c r="L22" s="5"/>
      <c r="M22" s="5"/>
      <c r="N22" s="10"/>
      <c r="O22" s="91"/>
    </row>
    <row r="23" spans="2:15" ht="15" customHeight="1">
      <c r="B23" s="7"/>
      <c r="C23" s="8"/>
      <c r="D23" s="11" t="s">
        <v>101</v>
      </c>
      <c r="E23" s="365" t="str">
        <f>INDEX(Listes!H6:H11,H23)</f>
        <v>---</v>
      </c>
      <c r="F23" s="366"/>
      <c r="G23" s="367"/>
      <c r="H23" s="314">
        <v>1</v>
      </c>
      <c r="I23" s="300"/>
      <c r="J23" s="300"/>
      <c r="K23" s="9"/>
      <c r="L23" s="13"/>
      <c r="M23" s="9"/>
      <c r="N23" s="10"/>
      <c r="O23" s="91"/>
    </row>
    <row r="24" spans="2:15" ht="12.75">
      <c r="B24" s="7"/>
      <c r="C24" s="8"/>
      <c r="D24" s="11"/>
      <c r="E24" s="9"/>
      <c r="F24" s="9"/>
      <c r="G24" s="9"/>
      <c r="H24" s="5"/>
      <c r="I24" s="5"/>
      <c r="J24" s="5"/>
      <c r="K24" s="5"/>
      <c r="L24" s="5"/>
      <c r="M24" s="5"/>
      <c r="N24" s="10"/>
      <c r="O24" s="91"/>
    </row>
    <row r="25" spans="2:15" ht="15" customHeight="1">
      <c r="B25" s="7"/>
      <c r="C25" s="8"/>
      <c r="D25" s="11" t="s">
        <v>102</v>
      </c>
      <c r="E25" s="338"/>
      <c r="F25" s="340"/>
      <c r="G25" s="9"/>
      <c r="H25" s="5"/>
      <c r="I25" s="5"/>
      <c r="J25" s="5"/>
      <c r="K25" s="5"/>
      <c r="L25" s="5"/>
      <c r="M25" s="5"/>
      <c r="N25" s="10"/>
      <c r="O25" s="91"/>
    </row>
    <row r="26" spans="2:15" ht="12.75">
      <c r="B26" s="7"/>
      <c r="C26" s="8"/>
      <c r="D26" s="11"/>
      <c r="E26" s="9"/>
      <c r="F26" s="9"/>
      <c r="G26" s="9"/>
      <c r="H26" s="5"/>
      <c r="I26" s="5"/>
      <c r="J26" s="5"/>
      <c r="K26" s="5"/>
      <c r="L26" s="5"/>
      <c r="M26" s="5"/>
      <c r="N26" s="10"/>
      <c r="O26" s="91"/>
    </row>
    <row r="27" spans="2:15" ht="15" customHeight="1">
      <c r="B27" s="7"/>
      <c r="C27" s="8"/>
      <c r="D27" s="11" t="s">
        <v>9</v>
      </c>
      <c r="E27" s="338" t="str">
        <f>INDEX(Listes!H14:H25,H27,1)</f>
        <v>--</v>
      </c>
      <c r="F27" s="340"/>
      <c r="G27" s="9"/>
      <c r="H27" s="315">
        <v>1</v>
      </c>
      <c r="I27" s="5"/>
      <c r="J27" s="5"/>
      <c r="K27" s="5"/>
      <c r="L27" s="5"/>
      <c r="M27" s="5"/>
      <c r="N27" s="10"/>
      <c r="O27" s="91"/>
    </row>
    <row r="28" spans="2:15" ht="12.75">
      <c r="B28" s="5"/>
      <c r="C28" s="8"/>
      <c r="D28" s="11"/>
      <c r="E28" s="9"/>
      <c r="F28" s="9"/>
      <c r="G28" s="9"/>
      <c r="H28" s="358"/>
      <c r="I28" s="358"/>
      <c r="J28" s="358"/>
      <c r="K28" s="358"/>
      <c r="L28" s="358"/>
      <c r="M28" s="358"/>
      <c r="N28" s="10"/>
      <c r="O28" s="91"/>
    </row>
    <row r="29" spans="2:15" ht="15" customHeight="1">
      <c r="B29" s="5"/>
      <c r="C29" s="8"/>
      <c r="D29" s="11" t="s">
        <v>103</v>
      </c>
      <c r="E29" s="12"/>
      <c r="F29" s="9"/>
      <c r="G29" s="9"/>
      <c r="H29" s="9"/>
      <c r="I29" s="9"/>
      <c r="J29" s="9"/>
      <c r="K29" s="9"/>
      <c r="L29" s="9"/>
      <c r="M29" s="9"/>
      <c r="N29" s="10"/>
      <c r="O29" s="91"/>
    </row>
    <row r="30" spans="2:15" ht="12.75">
      <c r="B30" s="5"/>
      <c r="C30" s="8"/>
      <c r="D30" s="11"/>
      <c r="E30" s="9"/>
      <c r="F30" s="9"/>
      <c r="G30" s="9"/>
      <c r="H30" s="9"/>
      <c r="I30" s="9"/>
      <c r="J30" s="9"/>
      <c r="K30" s="9"/>
      <c r="L30" s="14"/>
      <c r="M30" s="9"/>
      <c r="N30" s="10"/>
      <c r="O30" s="91"/>
    </row>
    <row r="31" spans="2:15" ht="15" customHeight="1">
      <c r="B31" s="9"/>
      <c r="C31" s="8"/>
      <c r="D31" s="11" t="s">
        <v>105</v>
      </c>
      <c r="E31" s="15"/>
      <c r="F31" s="9"/>
      <c r="G31" s="9"/>
      <c r="H31" s="9"/>
      <c r="I31" s="9"/>
      <c r="J31" s="9"/>
      <c r="K31" s="9"/>
      <c r="L31" s="9"/>
      <c r="M31" s="9"/>
      <c r="N31" s="10"/>
      <c r="O31" s="91"/>
    </row>
    <row r="32" spans="2:15" ht="12.75">
      <c r="B32" s="9"/>
      <c r="C32" s="8"/>
      <c r="D32" s="11"/>
      <c r="E32" s="9"/>
      <c r="F32" s="9"/>
      <c r="G32" s="9"/>
      <c r="H32" s="9"/>
      <c r="I32" s="9"/>
      <c r="J32" s="9"/>
      <c r="K32" s="9"/>
      <c r="L32" s="9"/>
      <c r="M32" s="9"/>
      <c r="N32" s="10"/>
      <c r="O32" s="91"/>
    </row>
    <row r="33" spans="2:15" ht="15" customHeight="1">
      <c r="B33" s="9"/>
      <c r="C33" s="8"/>
      <c r="D33" s="11" t="s">
        <v>104</v>
      </c>
      <c r="E33" s="15"/>
      <c r="F33" s="9"/>
      <c r="G33" s="9"/>
      <c r="H33" s="9"/>
      <c r="I33" s="9"/>
      <c r="J33" s="9"/>
      <c r="K33" s="9"/>
      <c r="L33" s="9"/>
      <c r="M33" s="9"/>
      <c r="N33" s="10"/>
      <c r="O33" s="91"/>
    </row>
    <row r="34" spans="2:15" ht="13.5" thickBot="1">
      <c r="B34" s="9"/>
      <c r="C34" s="8"/>
      <c r="D34" s="11"/>
      <c r="E34" s="9"/>
      <c r="F34" s="9"/>
      <c r="G34" s="9"/>
      <c r="H34" s="9"/>
      <c r="I34" s="9"/>
      <c r="J34" s="9"/>
      <c r="K34" s="9"/>
      <c r="L34" s="9"/>
      <c r="M34" s="9"/>
      <c r="N34" s="10"/>
      <c r="O34" s="91"/>
    </row>
    <row r="35" spans="2:15" ht="15" customHeight="1" thickBot="1">
      <c r="B35" s="9"/>
      <c r="C35" s="8"/>
      <c r="D35" s="16" t="s">
        <v>25</v>
      </c>
      <c r="E35" s="17" t="s">
        <v>13</v>
      </c>
      <c r="F35" s="18" t="s">
        <v>10</v>
      </c>
      <c r="G35" s="18" t="s">
        <v>11</v>
      </c>
      <c r="H35" s="18" t="s">
        <v>14</v>
      </c>
      <c r="I35" s="19" t="s">
        <v>15</v>
      </c>
      <c r="J35" s="9"/>
      <c r="K35" s="9"/>
      <c r="L35" s="9"/>
      <c r="M35" s="9"/>
      <c r="N35" s="10"/>
      <c r="O35" s="91"/>
    </row>
    <row r="36" spans="2:15" ht="15" customHeight="1">
      <c r="B36" s="9"/>
      <c r="C36" s="8"/>
      <c r="D36" s="20" t="s">
        <v>23</v>
      </c>
      <c r="E36" s="21"/>
      <c r="F36" s="22"/>
      <c r="G36" s="22"/>
      <c r="H36" s="22"/>
      <c r="I36" s="23"/>
      <c r="J36" s="9"/>
      <c r="K36" s="9"/>
      <c r="L36" s="9"/>
      <c r="M36" s="9"/>
      <c r="N36" s="10"/>
      <c r="O36" s="91"/>
    </row>
    <row r="37" spans="2:15" ht="15" customHeight="1" thickBot="1">
      <c r="B37" s="9"/>
      <c r="C37" s="8"/>
      <c r="D37" s="24" t="s">
        <v>24</v>
      </c>
      <c r="E37" s="25"/>
      <c r="F37" s="26"/>
      <c r="G37" s="26"/>
      <c r="H37" s="26"/>
      <c r="I37" s="27"/>
      <c r="J37" s="9"/>
      <c r="K37" s="9"/>
      <c r="L37" s="9"/>
      <c r="M37" s="9"/>
      <c r="N37" s="10"/>
      <c r="O37" s="91"/>
    </row>
    <row r="38" spans="2:15" ht="13.5" thickBot="1">
      <c r="B38" s="5"/>
      <c r="C38" s="2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91"/>
    </row>
    <row r="39" spans="2:15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</sheetData>
  <sheetProtection sheet="1" selectLockedCells="1"/>
  <mergeCells count="17">
    <mergeCell ref="H28:M28"/>
    <mergeCell ref="H17:I17"/>
    <mergeCell ref="K17:M17"/>
    <mergeCell ref="E25:F25"/>
    <mergeCell ref="D19:D20"/>
    <mergeCell ref="E23:G23"/>
    <mergeCell ref="E27:F27"/>
    <mergeCell ref="E19:I20"/>
    <mergeCell ref="E17:F17"/>
    <mergeCell ref="K2:L2"/>
    <mergeCell ref="M2:N2"/>
    <mergeCell ref="E15:M15"/>
    <mergeCell ref="I13:M13"/>
    <mergeCell ref="G13:H13"/>
    <mergeCell ref="G7:M7"/>
    <mergeCell ref="E9:M11"/>
    <mergeCell ref="C4:N5"/>
  </mergeCells>
  <dataValidations count="1">
    <dataValidation type="textLength" operator="equal" allowBlank="1" showInputMessage="1" showErrorMessage="1" error="Veuillez saisir un n° de FINESS à 9 caractéres (sans espace, sans tiret, ...)" sqref="E7">
      <formula1>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4.57421875" style="90" customWidth="1"/>
    <col min="2" max="2" width="5.7109375" style="90" hidden="1" customWidth="1"/>
    <col min="3" max="3" width="3.00390625" style="90" customWidth="1"/>
    <col min="4" max="4" width="13.140625" style="90" customWidth="1"/>
    <col min="5" max="5" width="69.140625" style="90" customWidth="1"/>
    <col min="6" max="12" width="11.421875" style="90" customWidth="1"/>
    <col min="13" max="13" width="2.00390625" style="90" customWidth="1"/>
    <col min="14" max="14" width="4.421875" style="90" customWidth="1"/>
    <col min="15" max="15" width="12.7109375" style="90" customWidth="1"/>
    <col min="16" max="16384" width="11.421875" style="90" customWidth="1"/>
  </cols>
  <sheetData>
    <row r="1" spans="1:15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6"/>
    </row>
    <row r="2" spans="1:15" ht="24" thickBot="1">
      <c r="A2" s="5"/>
      <c r="B2" s="1"/>
      <c r="C2" s="377" t="s">
        <v>88</v>
      </c>
      <c r="D2" s="378"/>
      <c r="E2" s="378"/>
      <c r="F2" s="378"/>
      <c r="G2" s="378"/>
      <c r="H2" s="378"/>
      <c r="I2" s="378"/>
      <c r="J2" s="378"/>
      <c r="K2" s="378"/>
      <c r="L2" s="378"/>
      <c r="M2" s="379"/>
      <c r="N2" s="3"/>
      <c r="O2" s="3"/>
    </row>
    <row r="3" spans="1:1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1" ht="27" customHeight="1" thickTop="1">
      <c r="A4" s="5"/>
      <c r="B4" s="5"/>
      <c r="C4" s="92" t="s">
        <v>106</v>
      </c>
      <c r="D4" s="93"/>
      <c r="E4" s="94"/>
      <c r="F4" s="95"/>
      <c r="G4" s="96"/>
      <c r="H4" s="96"/>
      <c r="I4" s="94"/>
      <c r="J4" s="94"/>
      <c r="K4" s="97"/>
      <c r="L4" s="97"/>
      <c r="M4" s="98"/>
      <c r="N4" s="99"/>
      <c r="O4" s="100"/>
      <c r="P4" s="101"/>
      <c r="Q4" s="102"/>
      <c r="R4" s="100"/>
      <c r="S4" s="100"/>
      <c r="T4" s="100"/>
      <c r="U4" s="101"/>
    </row>
    <row r="5" spans="1:21" ht="13.5" thickBot="1">
      <c r="A5" s="5"/>
      <c r="B5" s="5"/>
      <c r="C5" s="103"/>
      <c r="D5" s="91"/>
      <c r="E5" s="91"/>
      <c r="F5" s="91"/>
      <c r="G5" s="91"/>
      <c r="H5" s="91"/>
      <c r="I5" s="91"/>
      <c r="J5" s="91"/>
      <c r="K5" s="91"/>
      <c r="L5" s="104"/>
      <c r="M5" s="105"/>
      <c r="N5" s="104"/>
      <c r="O5" s="104"/>
      <c r="P5" s="106"/>
      <c r="Q5" s="106"/>
      <c r="R5" s="106"/>
      <c r="S5" s="106"/>
      <c r="T5" s="106"/>
      <c r="U5" s="106"/>
    </row>
    <row r="6" spans="1:21" ht="12.75">
      <c r="A6" s="5"/>
      <c r="B6" s="5"/>
      <c r="C6" s="103"/>
      <c r="D6" s="389" t="s">
        <v>28</v>
      </c>
      <c r="E6" s="391" t="s">
        <v>5</v>
      </c>
      <c r="F6" s="374" t="s">
        <v>68</v>
      </c>
      <c r="G6" s="375"/>
      <c r="H6" s="375"/>
      <c r="I6" s="374" t="s">
        <v>89</v>
      </c>
      <c r="J6" s="375"/>
      <c r="K6" s="376"/>
      <c r="L6" s="383" t="s">
        <v>66</v>
      </c>
      <c r="M6" s="105"/>
      <c r="N6" s="104"/>
      <c r="O6" s="104"/>
      <c r="P6" s="106"/>
      <c r="Q6" s="106"/>
      <c r="R6" s="106"/>
      <c r="S6" s="106"/>
      <c r="T6" s="106"/>
      <c r="U6" s="106"/>
    </row>
    <row r="7" spans="1:21" ht="13.5" thickBot="1">
      <c r="A7" s="5"/>
      <c r="B7" s="5"/>
      <c r="C7" s="103"/>
      <c r="D7" s="390"/>
      <c r="E7" s="390"/>
      <c r="F7" s="316">
        <f>CRCAEHIDEN___ANNEEREF___ANN0-2</f>
        <v>2016</v>
      </c>
      <c r="G7" s="317">
        <f>CRCAEHIDEN___ANNEEREF___ANN0-1</f>
        <v>2017</v>
      </c>
      <c r="H7" s="317">
        <f>CRCAEHIDEN___ANNEEREF___ANN0</f>
        <v>2018</v>
      </c>
      <c r="I7" s="316">
        <f>CRCAEHIDEN___ANNEEREF___ANN0-2</f>
        <v>2016</v>
      </c>
      <c r="J7" s="317">
        <f>CRCAEHIDEN___ANNEEREF___ANN0-1</f>
        <v>2017</v>
      </c>
      <c r="K7" s="317">
        <f>CRCAEHIDEN___ANNEEREF___ANN0</f>
        <v>2018</v>
      </c>
      <c r="L7" s="384"/>
      <c r="M7" s="105"/>
      <c r="N7" s="104"/>
      <c r="O7" s="104"/>
      <c r="P7" s="106"/>
      <c r="Q7" s="106"/>
      <c r="R7" s="106"/>
      <c r="S7" s="106"/>
      <c r="T7" s="106"/>
      <c r="U7" s="106"/>
    </row>
    <row r="8" spans="1:21" ht="13.5" thickBot="1">
      <c r="A8" s="5"/>
      <c r="B8" s="5"/>
      <c r="C8" s="103"/>
      <c r="D8" s="107"/>
      <c r="E8" s="107"/>
      <c r="F8" s="108"/>
      <c r="G8" s="108"/>
      <c r="H8" s="108"/>
      <c r="I8" s="108"/>
      <c r="J8" s="108"/>
      <c r="K8" s="108"/>
      <c r="L8" s="109"/>
      <c r="M8" s="105"/>
      <c r="N8" s="104"/>
      <c r="O8" s="104"/>
      <c r="P8" s="106"/>
      <c r="Q8" s="106"/>
      <c r="R8" s="106"/>
      <c r="S8" s="106"/>
      <c r="T8" s="106"/>
      <c r="U8" s="106"/>
    </row>
    <row r="9" spans="1:21" ht="15" customHeight="1">
      <c r="A9" s="5"/>
      <c r="B9" s="5"/>
      <c r="C9" s="103"/>
      <c r="D9" s="110">
        <v>1000</v>
      </c>
      <c r="E9" s="111" t="s">
        <v>113</v>
      </c>
      <c r="F9" s="281"/>
      <c r="G9" s="282"/>
      <c r="H9" s="282"/>
      <c r="I9" s="281"/>
      <c r="J9" s="282"/>
      <c r="K9" s="284"/>
      <c r="L9" s="112">
        <f>IF((H9*365)=0,0,K9/(H9*365))</f>
        <v>0</v>
      </c>
      <c r="M9" s="105"/>
      <c r="N9" s="104"/>
      <c r="O9" s="104"/>
      <c r="P9" s="106"/>
      <c r="Q9" s="106"/>
      <c r="R9" s="106"/>
      <c r="S9" s="106"/>
      <c r="T9" s="106"/>
      <c r="U9" s="106"/>
    </row>
    <row r="10" spans="1:21" ht="15" customHeight="1">
      <c r="A10" s="5"/>
      <c r="B10" s="5"/>
      <c r="C10" s="103"/>
      <c r="D10" s="113">
        <v>840</v>
      </c>
      <c r="E10" s="114" t="s">
        <v>112</v>
      </c>
      <c r="F10" s="43"/>
      <c r="G10" s="44"/>
      <c r="H10" s="44"/>
      <c r="I10" s="43"/>
      <c r="J10" s="44"/>
      <c r="K10" s="45"/>
      <c r="L10" s="115">
        <f aca="true" t="shared" si="0" ref="L10:L17">IF((H10*365)=0,0,K10/(H10*365))</f>
        <v>0</v>
      </c>
      <c r="M10" s="105"/>
      <c r="N10" s="104"/>
      <c r="O10" s="104"/>
      <c r="P10" s="106"/>
      <c r="Q10" s="106"/>
      <c r="R10" s="106"/>
      <c r="S10" s="106"/>
      <c r="T10" s="106"/>
      <c r="U10" s="106"/>
    </row>
    <row r="11" spans="1:21" ht="15" customHeight="1">
      <c r="A11" s="5"/>
      <c r="B11" s="5"/>
      <c r="C11" s="103"/>
      <c r="D11" s="113">
        <v>660</v>
      </c>
      <c r="E11" s="114" t="s">
        <v>111</v>
      </c>
      <c r="F11" s="43"/>
      <c r="G11" s="44"/>
      <c r="H11" s="44"/>
      <c r="I11" s="43"/>
      <c r="J11" s="44"/>
      <c r="K11" s="45"/>
      <c r="L11" s="115">
        <f t="shared" si="0"/>
        <v>0</v>
      </c>
      <c r="M11" s="105"/>
      <c r="N11" s="104"/>
      <c r="O11" s="104"/>
      <c r="P11" s="106"/>
      <c r="Q11" s="106"/>
      <c r="R11" s="106"/>
      <c r="S11" s="106"/>
      <c r="T11" s="106"/>
      <c r="U11" s="106"/>
    </row>
    <row r="12" spans="1:21" ht="15" customHeight="1">
      <c r="A12" s="5"/>
      <c r="B12" s="5"/>
      <c r="C12" s="103"/>
      <c r="D12" s="113">
        <v>420</v>
      </c>
      <c r="E12" s="114" t="s">
        <v>110</v>
      </c>
      <c r="F12" s="43"/>
      <c r="G12" s="44"/>
      <c r="H12" s="44"/>
      <c r="I12" s="43"/>
      <c r="J12" s="44"/>
      <c r="K12" s="45"/>
      <c r="L12" s="115">
        <f t="shared" si="0"/>
        <v>0</v>
      </c>
      <c r="M12" s="105"/>
      <c r="N12" s="104"/>
      <c r="O12" s="104"/>
      <c r="P12" s="106"/>
      <c r="Q12" s="106"/>
      <c r="R12" s="106"/>
      <c r="S12" s="106"/>
      <c r="T12" s="106"/>
      <c r="U12" s="106"/>
    </row>
    <row r="13" spans="1:21" ht="15" customHeight="1">
      <c r="A13" s="91"/>
      <c r="B13" s="5"/>
      <c r="C13" s="103"/>
      <c r="D13" s="113">
        <v>250</v>
      </c>
      <c r="E13" s="114" t="s">
        <v>109</v>
      </c>
      <c r="F13" s="43"/>
      <c r="G13" s="44"/>
      <c r="H13" s="44"/>
      <c r="I13" s="43"/>
      <c r="J13" s="44"/>
      <c r="K13" s="45"/>
      <c r="L13" s="115">
        <f t="shared" si="0"/>
        <v>0</v>
      </c>
      <c r="M13" s="105"/>
      <c r="N13" s="104"/>
      <c r="O13" s="104"/>
      <c r="P13" s="106"/>
      <c r="Q13" s="106"/>
      <c r="R13" s="106"/>
      <c r="S13" s="106"/>
      <c r="T13" s="106"/>
      <c r="U13" s="106"/>
    </row>
    <row r="14" spans="1:21" ht="15" customHeight="1" thickBot="1">
      <c r="A14" s="91"/>
      <c r="B14" s="5"/>
      <c r="C14" s="103"/>
      <c r="D14" s="116">
        <v>70</v>
      </c>
      <c r="E14" s="117" t="s">
        <v>108</v>
      </c>
      <c r="F14" s="46"/>
      <c r="G14" s="47"/>
      <c r="H14" s="47"/>
      <c r="I14" s="46"/>
      <c r="J14" s="47"/>
      <c r="K14" s="48"/>
      <c r="L14" s="118">
        <f t="shared" si="0"/>
        <v>0</v>
      </c>
      <c r="M14" s="105"/>
      <c r="N14" s="104"/>
      <c r="O14" s="104"/>
      <c r="P14" s="106"/>
      <c r="Q14" s="106"/>
      <c r="R14" s="106"/>
      <c r="S14" s="106"/>
      <c r="T14" s="106"/>
      <c r="U14" s="106"/>
    </row>
    <row r="15" spans="1:21" ht="15" customHeight="1" thickBot="1">
      <c r="A15" s="91"/>
      <c r="B15" s="5"/>
      <c r="C15" s="103"/>
      <c r="D15" s="387" t="s">
        <v>87</v>
      </c>
      <c r="E15" s="388"/>
      <c r="F15" s="119">
        <f aca="true" t="shared" si="1" ref="F15:K15">SUM(F9:F14)</f>
        <v>0</v>
      </c>
      <c r="G15" s="119">
        <f t="shared" si="1"/>
        <v>0</v>
      </c>
      <c r="H15" s="119">
        <f t="shared" si="1"/>
        <v>0</v>
      </c>
      <c r="I15" s="119">
        <f t="shared" si="1"/>
        <v>0</v>
      </c>
      <c r="J15" s="119">
        <f t="shared" si="1"/>
        <v>0</v>
      </c>
      <c r="K15" s="119">
        <f t="shared" si="1"/>
        <v>0</v>
      </c>
      <c r="L15" s="120">
        <f t="shared" si="0"/>
        <v>0</v>
      </c>
      <c r="M15" s="105"/>
      <c r="N15" s="104"/>
      <c r="O15" s="104"/>
      <c r="P15" s="106"/>
      <c r="Q15" s="106"/>
      <c r="R15" s="106"/>
      <c r="S15" s="106"/>
      <c r="T15" s="106"/>
      <c r="U15" s="106"/>
    </row>
    <row r="16" spans="1:21" ht="15" customHeight="1" thickBot="1">
      <c r="A16" s="91"/>
      <c r="B16" s="5"/>
      <c r="C16" s="103"/>
      <c r="D16" s="121"/>
      <c r="E16" s="122" t="s">
        <v>57</v>
      </c>
      <c r="F16" s="49"/>
      <c r="G16" s="50"/>
      <c r="H16" s="50"/>
      <c r="I16" s="49"/>
      <c r="J16" s="50"/>
      <c r="K16" s="51"/>
      <c r="L16" s="123">
        <f t="shared" si="0"/>
        <v>0</v>
      </c>
      <c r="M16" s="105"/>
      <c r="N16" s="104"/>
      <c r="O16" s="104"/>
      <c r="P16" s="106"/>
      <c r="Q16" s="106"/>
      <c r="R16" s="106"/>
      <c r="S16" s="106"/>
      <c r="T16" s="106"/>
      <c r="U16" s="106"/>
    </row>
    <row r="17" spans="1:21" ht="15" customHeight="1" thickBot="1">
      <c r="A17" s="91"/>
      <c r="B17" s="5"/>
      <c r="C17" s="124"/>
      <c r="D17" s="385" t="s">
        <v>67</v>
      </c>
      <c r="E17" s="386"/>
      <c r="F17" s="125">
        <f aca="true" t="shared" si="2" ref="F17:K17">F15+F16</f>
        <v>0</v>
      </c>
      <c r="G17" s="126">
        <f t="shared" si="2"/>
        <v>0</v>
      </c>
      <c r="H17" s="126">
        <f t="shared" si="2"/>
        <v>0</v>
      </c>
      <c r="I17" s="126">
        <f t="shared" si="2"/>
        <v>0</v>
      </c>
      <c r="J17" s="126">
        <f t="shared" si="2"/>
        <v>0</v>
      </c>
      <c r="K17" s="126">
        <f t="shared" si="2"/>
        <v>0</v>
      </c>
      <c r="L17" s="120">
        <f t="shared" si="0"/>
        <v>0</v>
      </c>
      <c r="M17" s="105"/>
      <c r="N17" s="104"/>
      <c r="O17" s="104"/>
      <c r="P17" s="106"/>
      <c r="Q17" s="106"/>
      <c r="R17" s="106"/>
      <c r="S17" s="106"/>
      <c r="T17" s="106"/>
      <c r="U17" s="106"/>
    </row>
    <row r="18" spans="1:21" ht="13.5" thickBot="1">
      <c r="A18" s="91"/>
      <c r="B18" s="5"/>
      <c r="C18" s="127"/>
      <c r="D18" s="128"/>
      <c r="E18" s="129"/>
      <c r="F18" s="128"/>
      <c r="G18" s="128"/>
      <c r="H18" s="128"/>
      <c r="I18" s="128"/>
      <c r="J18" s="128"/>
      <c r="K18" s="128"/>
      <c r="L18" s="130"/>
      <c r="M18" s="131"/>
      <c r="N18" s="104"/>
      <c r="O18" s="104"/>
      <c r="P18" s="106"/>
      <c r="Q18" s="106"/>
      <c r="R18" s="106"/>
      <c r="S18" s="106"/>
      <c r="T18" s="106"/>
      <c r="U18" s="106"/>
    </row>
    <row r="19" spans="1:21" ht="14.25" thickBot="1" thickTop="1">
      <c r="A19" s="91"/>
      <c r="B19" s="5"/>
      <c r="C19" s="132"/>
      <c r="D19" s="91"/>
      <c r="E19" s="133"/>
      <c r="F19" s="91"/>
      <c r="G19" s="91"/>
      <c r="H19" s="91"/>
      <c r="I19" s="91"/>
      <c r="J19" s="91"/>
      <c r="K19" s="91"/>
      <c r="L19" s="104"/>
      <c r="M19" s="104"/>
      <c r="N19" s="104"/>
      <c r="O19" s="104"/>
      <c r="P19" s="106"/>
      <c r="Q19" s="106"/>
      <c r="R19" s="106"/>
      <c r="S19" s="106"/>
      <c r="T19" s="106"/>
      <c r="U19" s="106"/>
    </row>
    <row r="20" spans="1:21" ht="27" customHeight="1" thickTop="1">
      <c r="A20" s="5"/>
      <c r="B20" s="5"/>
      <c r="C20" s="92" t="s">
        <v>107</v>
      </c>
      <c r="D20" s="93"/>
      <c r="E20" s="94"/>
      <c r="F20" s="95"/>
      <c r="G20" s="96"/>
      <c r="H20" s="96"/>
      <c r="I20" s="94"/>
      <c r="J20" s="94"/>
      <c r="K20" s="97"/>
      <c r="L20" s="97"/>
      <c r="M20" s="98"/>
      <c r="N20" s="99"/>
      <c r="O20" s="100"/>
      <c r="P20" s="101"/>
      <c r="Q20" s="102"/>
      <c r="R20" s="100"/>
      <c r="S20" s="100"/>
      <c r="T20" s="100"/>
      <c r="U20" s="101"/>
    </row>
    <row r="21" spans="1:21" ht="13.5" thickBot="1">
      <c r="A21" s="91"/>
      <c r="B21" s="5"/>
      <c r="C21" s="134"/>
      <c r="D21" s="91"/>
      <c r="E21" s="135"/>
      <c r="F21" s="91"/>
      <c r="G21" s="91"/>
      <c r="H21" s="91"/>
      <c r="I21" s="91"/>
      <c r="J21" s="91"/>
      <c r="K21" s="91"/>
      <c r="L21" s="104"/>
      <c r="M21" s="105"/>
      <c r="N21" s="104"/>
      <c r="O21" s="104"/>
      <c r="P21" s="106"/>
      <c r="Q21" s="106"/>
      <c r="R21" s="106"/>
      <c r="S21" s="106"/>
      <c r="T21" s="106"/>
      <c r="U21" s="106"/>
    </row>
    <row r="22" spans="1:21" ht="15" customHeight="1">
      <c r="A22" s="91"/>
      <c r="B22" s="5"/>
      <c r="C22" s="136"/>
      <c r="D22" s="133"/>
      <c r="E22" s="133"/>
      <c r="F22" s="374" t="s">
        <v>68</v>
      </c>
      <c r="G22" s="375"/>
      <c r="H22" s="375"/>
      <c r="I22" s="375" t="s">
        <v>89</v>
      </c>
      <c r="J22" s="375"/>
      <c r="K22" s="376"/>
      <c r="L22" s="91"/>
      <c r="M22" s="137"/>
      <c r="N22" s="138"/>
      <c r="O22" s="138"/>
      <c r="P22" s="138"/>
      <c r="Q22" s="138"/>
      <c r="R22" s="138"/>
      <c r="S22" s="138"/>
      <c r="T22" s="138"/>
      <c r="U22" s="138"/>
    </row>
    <row r="23" spans="1:21" ht="15" customHeight="1" thickBot="1">
      <c r="A23" s="91"/>
      <c r="B23" s="5"/>
      <c r="C23" s="136"/>
      <c r="D23" s="139"/>
      <c r="E23" s="139"/>
      <c r="F23" s="316">
        <f>CRCAEHIDEN___ANNEEREF___ANN0-2</f>
        <v>2016</v>
      </c>
      <c r="G23" s="317">
        <f>CRCAEHIDEN___ANNEEREF___ANN0-1</f>
        <v>2017</v>
      </c>
      <c r="H23" s="317">
        <f>CRCAEHIDEN___ANNEEREF___ANN0</f>
        <v>2018</v>
      </c>
      <c r="I23" s="316">
        <f>CRCAEHIDEN___ANNEEREF___ANN0-2</f>
        <v>2016</v>
      </c>
      <c r="J23" s="317">
        <f>CRCAEHIDEN___ANNEEREF___ANN0-1</f>
        <v>2017</v>
      </c>
      <c r="K23" s="317">
        <f>CRCAEHIDEN___ANNEEREF___ANN0</f>
        <v>2018</v>
      </c>
      <c r="L23" s="91"/>
      <c r="M23" s="137"/>
      <c r="N23" s="138"/>
      <c r="O23" s="138"/>
      <c r="P23" s="138"/>
      <c r="Q23" s="138"/>
      <c r="R23" s="138"/>
      <c r="S23" s="138"/>
      <c r="T23" s="138"/>
      <c r="U23" s="138"/>
    </row>
    <row r="24" spans="1:21" ht="15" customHeight="1" thickBot="1">
      <c r="A24" s="91"/>
      <c r="B24" s="5"/>
      <c r="C24" s="136"/>
      <c r="D24" s="139"/>
      <c r="E24" s="139"/>
      <c r="F24" s="108"/>
      <c r="G24" s="108"/>
      <c r="H24" s="108"/>
      <c r="I24" s="108"/>
      <c r="J24" s="108"/>
      <c r="K24" s="108"/>
      <c r="L24" s="91"/>
      <c r="M24" s="137"/>
      <c r="N24" s="138"/>
      <c r="O24" s="138"/>
      <c r="P24" s="138"/>
      <c r="Q24" s="138"/>
      <c r="R24" s="138"/>
      <c r="S24" s="138"/>
      <c r="T24" s="138"/>
      <c r="U24" s="138"/>
    </row>
    <row r="25" spans="1:21" ht="15" customHeight="1">
      <c r="A25" s="91"/>
      <c r="B25" s="5"/>
      <c r="C25" s="136"/>
      <c r="D25" s="133"/>
      <c r="E25" s="140" t="s">
        <v>15</v>
      </c>
      <c r="F25" s="282"/>
      <c r="G25" s="282"/>
      <c r="H25" s="282"/>
      <c r="I25" s="282"/>
      <c r="J25" s="282"/>
      <c r="K25" s="285"/>
      <c r="L25" s="91"/>
      <c r="M25" s="137"/>
      <c r="N25" s="138"/>
      <c r="O25" s="138"/>
      <c r="P25" s="138"/>
      <c r="Q25" s="138"/>
      <c r="R25" s="138"/>
      <c r="S25" s="138"/>
      <c r="T25" s="138"/>
      <c r="U25" s="138"/>
    </row>
    <row r="26" spans="1:21" ht="15" customHeight="1" thickBot="1">
      <c r="A26" s="91"/>
      <c r="B26" s="5"/>
      <c r="C26" s="136"/>
      <c r="D26" s="133"/>
      <c r="E26" s="141" t="s">
        <v>14</v>
      </c>
      <c r="F26" s="52"/>
      <c r="G26" s="52"/>
      <c r="H26" s="283"/>
      <c r="I26" s="52"/>
      <c r="J26" s="52"/>
      <c r="K26" s="53"/>
      <c r="L26" s="91"/>
      <c r="M26" s="137"/>
      <c r="N26" s="138"/>
      <c r="O26" s="138"/>
      <c r="P26" s="138"/>
      <c r="Q26" s="138"/>
      <c r="R26" s="138"/>
      <c r="S26" s="138"/>
      <c r="T26" s="138"/>
      <c r="U26" s="138"/>
    </row>
    <row r="27" spans="1:21" ht="13.5" thickBot="1">
      <c r="A27" s="91"/>
      <c r="B27" s="5"/>
      <c r="C27" s="127"/>
      <c r="D27" s="142"/>
      <c r="E27" s="142"/>
      <c r="F27" s="143"/>
      <c r="G27" s="143"/>
      <c r="H27" s="143"/>
      <c r="I27" s="143"/>
      <c r="J27" s="143"/>
      <c r="K27" s="143"/>
      <c r="L27" s="143"/>
      <c r="M27" s="144"/>
      <c r="N27" s="138"/>
      <c r="O27" s="138"/>
      <c r="P27" s="138"/>
      <c r="Q27" s="138"/>
      <c r="R27" s="138"/>
      <c r="S27" s="138"/>
      <c r="T27" s="138"/>
      <c r="U27" s="138"/>
    </row>
    <row r="28" spans="1:21" ht="13.5" thickTop="1">
      <c r="A28" s="91"/>
      <c r="B28" s="5"/>
      <c r="C28" s="132"/>
      <c r="D28" s="132"/>
      <c r="E28" s="132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</row>
    <row r="29" spans="2:21" ht="12.75">
      <c r="B29" s="6"/>
      <c r="C29" s="132"/>
      <c r="D29" s="132"/>
      <c r="E29" s="132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2:21" ht="12.75">
      <c r="B30" s="6"/>
      <c r="C30" s="132"/>
      <c r="D30" s="132"/>
      <c r="E30" s="132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2:21" ht="12.75">
      <c r="B31" s="6"/>
      <c r="C31" s="132"/>
      <c r="D31" s="132"/>
      <c r="E31" s="132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2:21" ht="12.75">
      <c r="B32" s="6"/>
      <c r="C32" s="132"/>
      <c r="D32" s="132"/>
      <c r="E32" s="132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2:21" ht="12.75">
      <c r="B33" s="6"/>
      <c r="C33" s="380"/>
      <c r="D33" s="380"/>
      <c r="E33" s="380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2:21" ht="12.75">
      <c r="B34" s="6"/>
      <c r="C34" s="5"/>
      <c r="D34" s="5"/>
      <c r="E34" s="5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6"/>
      <c r="Q34" s="106"/>
      <c r="R34" s="106"/>
      <c r="S34" s="106"/>
      <c r="T34" s="106"/>
      <c r="U34" s="106"/>
    </row>
    <row r="35" spans="3:21" ht="12.75">
      <c r="C35" s="146"/>
      <c r="D35" s="132"/>
      <c r="E35" s="146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06"/>
    </row>
    <row r="36" spans="3:21" ht="12.75">
      <c r="C36" s="146"/>
      <c r="D36" s="132"/>
      <c r="E36" s="146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06"/>
    </row>
    <row r="37" spans="3:21" ht="12.75">
      <c r="C37" s="146"/>
      <c r="D37" s="132"/>
      <c r="E37" s="146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06"/>
    </row>
    <row r="38" spans="3:21" ht="12.75">
      <c r="C38" s="146"/>
      <c r="D38" s="132"/>
      <c r="E38" s="146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06"/>
    </row>
    <row r="39" spans="3:21" ht="12.75">
      <c r="C39" s="381"/>
      <c r="D39" s="381"/>
      <c r="E39" s="381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06"/>
    </row>
    <row r="40" spans="3:21" ht="12.75">
      <c r="C40" s="146"/>
      <c r="D40" s="132"/>
      <c r="E40" s="132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06"/>
    </row>
    <row r="41" spans="3:21" s="147" customFormat="1" ht="26.25" customHeight="1">
      <c r="C41" s="382"/>
      <c r="D41" s="382"/>
      <c r="E41" s="382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50"/>
    </row>
    <row r="42" spans="3:21" ht="12.75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3:21" ht="12.75">
      <c r="C43" s="91"/>
      <c r="D43" s="91"/>
      <c r="E43" s="151"/>
      <c r="F43" s="152"/>
      <c r="G43" s="152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3:21" ht="12.75">
      <c r="C44" s="91"/>
      <c r="D44" s="91"/>
      <c r="E44" s="153"/>
      <c r="F44" s="154"/>
      <c r="G44" s="154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3:21" ht="12.75">
      <c r="C45" s="91"/>
      <c r="D45" s="91"/>
      <c r="E45" s="153"/>
      <c r="F45" s="154"/>
      <c r="G45" s="154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3:21" ht="12.75">
      <c r="C46" s="91"/>
      <c r="D46" s="91"/>
      <c r="E46" s="153"/>
      <c r="F46" s="154"/>
      <c r="G46" s="154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3:21" ht="12.75">
      <c r="C47" s="91"/>
      <c r="D47" s="91"/>
      <c r="E47" s="155"/>
      <c r="F47" s="156"/>
      <c r="G47" s="156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3:21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</sheetData>
  <sheetProtection sheet="1" selectLockedCells="1"/>
  <mergeCells count="13">
    <mergeCell ref="D15:E15"/>
    <mergeCell ref="D6:D7"/>
    <mergeCell ref="E6:E7"/>
    <mergeCell ref="F6:H6"/>
    <mergeCell ref="I6:K6"/>
    <mergeCell ref="C2:M2"/>
    <mergeCell ref="C33:E33"/>
    <mergeCell ref="C39:E39"/>
    <mergeCell ref="C41:E41"/>
    <mergeCell ref="L6:L7"/>
    <mergeCell ref="F22:H22"/>
    <mergeCell ref="I22:K22"/>
    <mergeCell ref="D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4.140625" style="90" customWidth="1"/>
    <col min="2" max="2" width="5.7109375" style="90" hidden="1" customWidth="1"/>
    <col min="3" max="3" width="3.00390625" style="90" customWidth="1"/>
    <col min="4" max="4" width="13.140625" style="90" customWidth="1"/>
    <col min="5" max="5" width="47.00390625" style="90" customWidth="1"/>
    <col min="6" max="6" width="32.28125" style="90" customWidth="1"/>
    <col min="7" max="9" width="13.28125" style="90" customWidth="1"/>
    <col min="10" max="10" width="1.8515625" style="90" customWidth="1"/>
    <col min="11" max="11" width="4.57421875" style="90" customWidth="1"/>
    <col min="12" max="15" width="11.421875" style="90" customWidth="1"/>
    <col min="16" max="16" width="12.7109375" style="90" customWidth="1"/>
    <col min="17" max="16384" width="11.421875" style="90" customWidth="1"/>
  </cols>
  <sheetData>
    <row r="1" spans="1:16" ht="13.5" thickBo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6"/>
      <c r="O1" s="6"/>
      <c r="P1" s="6"/>
    </row>
    <row r="2" spans="1:18" ht="24" thickBot="1">
      <c r="A2" s="5"/>
      <c r="B2" s="1"/>
      <c r="C2" s="377" t="s">
        <v>88</v>
      </c>
      <c r="D2" s="378"/>
      <c r="E2" s="378"/>
      <c r="F2" s="378"/>
      <c r="G2" s="378"/>
      <c r="H2" s="378"/>
      <c r="I2" s="378"/>
      <c r="J2" s="379"/>
      <c r="K2" s="4"/>
      <c r="L2" s="424"/>
      <c r="M2" s="424"/>
      <c r="N2" s="424"/>
      <c r="O2" s="411"/>
      <c r="P2" s="411"/>
      <c r="Q2" s="91"/>
      <c r="R2" s="91"/>
    </row>
    <row r="3" spans="1:16" ht="13.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 spans="1:16" ht="16.5" thickTop="1">
      <c r="A4" s="5"/>
      <c r="B4" s="5"/>
      <c r="C4" s="415" t="s">
        <v>45</v>
      </c>
      <c r="D4" s="416"/>
      <c r="E4" s="416"/>
      <c r="F4" s="416"/>
      <c r="G4" s="416"/>
      <c r="H4" s="416"/>
      <c r="I4" s="416"/>
      <c r="J4" s="417"/>
      <c r="K4" s="5"/>
      <c r="L4" s="6"/>
      <c r="M4" s="6"/>
      <c r="N4" s="6"/>
      <c r="O4" s="6"/>
      <c r="P4" s="6"/>
    </row>
    <row r="5" spans="1:16" ht="13.5" thickBot="1">
      <c r="A5" s="5"/>
      <c r="B5" s="5"/>
      <c r="C5" s="134"/>
      <c r="D5" s="5"/>
      <c r="E5" s="5"/>
      <c r="F5" s="5"/>
      <c r="G5" s="5"/>
      <c r="H5" s="5"/>
      <c r="I5" s="5"/>
      <c r="J5" s="157"/>
      <c r="K5" s="5"/>
      <c r="L5" s="6"/>
      <c r="M5" s="6"/>
      <c r="N5" s="6"/>
      <c r="O5" s="6"/>
      <c r="P5" s="6"/>
    </row>
    <row r="6" spans="1:16" ht="56.25" customHeight="1" thickBot="1">
      <c r="A6" s="5"/>
      <c r="B6" s="5"/>
      <c r="C6" s="134"/>
      <c r="D6" s="395" t="s">
        <v>64</v>
      </c>
      <c r="E6" s="396"/>
      <c r="F6" s="158" t="s">
        <v>65</v>
      </c>
      <c r="G6" s="158" t="s">
        <v>116</v>
      </c>
      <c r="H6" s="158" t="s">
        <v>62</v>
      </c>
      <c r="I6" s="159" t="s">
        <v>63</v>
      </c>
      <c r="J6" s="157"/>
      <c r="K6" s="5"/>
      <c r="L6" s="6"/>
      <c r="M6" s="6"/>
      <c r="N6" s="6"/>
      <c r="O6" s="6"/>
      <c r="P6" s="6"/>
    </row>
    <row r="7" spans="1:16" ht="18" customHeight="1" thickBot="1">
      <c r="A7" s="5"/>
      <c r="B7" s="5"/>
      <c r="C7" s="134"/>
      <c r="D7" s="160"/>
      <c r="E7" s="161" t="s">
        <v>52</v>
      </c>
      <c r="F7" s="161" t="s">
        <v>53</v>
      </c>
      <c r="G7" s="161" t="s">
        <v>54</v>
      </c>
      <c r="H7" s="161" t="s">
        <v>55</v>
      </c>
      <c r="I7" s="161" t="s">
        <v>56</v>
      </c>
      <c r="J7" s="157"/>
      <c r="K7" s="5"/>
      <c r="L7" s="6"/>
      <c r="M7" s="6"/>
      <c r="N7" s="6"/>
      <c r="O7" s="6"/>
      <c r="P7" s="6"/>
    </row>
    <row r="8" spans="1:16" ht="15" customHeight="1">
      <c r="A8" s="5"/>
      <c r="B8" s="5"/>
      <c r="C8" s="134"/>
      <c r="D8" s="32" t="s">
        <v>46</v>
      </c>
      <c r="E8" s="33">
        <v>1000</v>
      </c>
      <c r="F8" s="34">
        <v>1040</v>
      </c>
      <c r="G8" s="319">
        <f>Activité!H9</f>
        <v>0</v>
      </c>
      <c r="H8" s="54">
        <f aca="true" t="shared" si="0" ref="H8:H13">E8*G8</f>
        <v>0</v>
      </c>
      <c r="I8" s="55">
        <f aca="true" t="shared" si="1" ref="I8:I13">F8*G8</f>
        <v>0</v>
      </c>
      <c r="J8" s="157"/>
      <c r="K8" s="5"/>
      <c r="L8" s="6"/>
      <c r="M8" s="6"/>
      <c r="N8" s="6"/>
      <c r="O8" s="6"/>
      <c r="P8" s="6"/>
    </row>
    <row r="9" spans="1:16" ht="15" customHeight="1">
      <c r="A9" s="5"/>
      <c r="B9" s="5"/>
      <c r="C9" s="134"/>
      <c r="D9" s="35" t="s">
        <v>47</v>
      </c>
      <c r="E9" s="36">
        <v>840</v>
      </c>
      <c r="F9" s="37">
        <v>1040</v>
      </c>
      <c r="G9" s="175">
        <f>Activité!H10</f>
        <v>0</v>
      </c>
      <c r="H9" s="56">
        <f t="shared" si="0"/>
        <v>0</v>
      </c>
      <c r="I9" s="57">
        <f t="shared" si="1"/>
        <v>0</v>
      </c>
      <c r="J9" s="157"/>
      <c r="K9" s="5"/>
      <c r="L9" s="6"/>
      <c r="M9" s="6"/>
      <c r="N9" s="6"/>
      <c r="O9" s="6"/>
      <c r="P9" s="6"/>
    </row>
    <row r="10" spans="1:16" ht="15" customHeight="1">
      <c r="A10" s="5"/>
      <c r="B10" s="5"/>
      <c r="C10" s="134"/>
      <c r="D10" s="35" t="s">
        <v>48</v>
      </c>
      <c r="E10" s="36">
        <v>660</v>
      </c>
      <c r="F10" s="37">
        <v>660</v>
      </c>
      <c r="G10" s="175">
        <f>Activité!H11</f>
        <v>0</v>
      </c>
      <c r="H10" s="56">
        <f t="shared" si="0"/>
        <v>0</v>
      </c>
      <c r="I10" s="57">
        <f t="shared" si="1"/>
        <v>0</v>
      </c>
      <c r="J10" s="157"/>
      <c r="K10" s="5"/>
      <c r="L10" s="6"/>
      <c r="M10" s="6"/>
      <c r="N10" s="6"/>
      <c r="O10" s="6"/>
      <c r="P10" s="6"/>
    </row>
    <row r="11" spans="1:16" ht="15" customHeight="1">
      <c r="A11" s="5"/>
      <c r="B11" s="5"/>
      <c r="C11" s="134"/>
      <c r="D11" s="35" t="s">
        <v>49</v>
      </c>
      <c r="E11" s="36">
        <v>420</v>
      </c>
      <c r="F11" s="37">
        <v>660</v>
      </c>
      <c r="G11" s="175">
        <f>Activité!H12</f>
        <v>0</v>
      </c>
      <c r="H11" s="56">
        <f t="shared" si="0"/>
        <v>0</v>
      </c>
      <c r="I11" s="57">
        <f t="shared" si="1"/>
        <v>0</v>
      </c>
      <c r="J11" s="157"/>
      <c r="K11" s="5"/>
      <c r="L11" s="6"/>
      <c r="M11" s="6"/>
      <c r="N11" s="6"/>
      <c r="O11" s="6"/>
      <c r="P11" s="6"/>
    </row>
    <row r="12" spans="1:16" ht="15" customHeight="1">
      <c r="A12" s="5"/>
      <c r="B12" s="5"/>
      <c r="C12" s="134"/>
      <c r="D12" s="35" t="s">
        <v>50</v>
      </c>
      <c r="E12" s="36">
        <v>250</v>
      </c>
      <c r="F12" s="37">
        <v>280</v>
      </c>
      <c r="G12" s="175">
        <f>Activité!H13</f>
        <v>0</v>
      </c>
      <c r="H12" s="56">
        <f t="shared" si="0"/>
        <v>0</v>
      </c>
      <c r="I12" s="57">
        <f t="shared" si="1"/>
        <v>0</v>
      </c>
      <c r="J12" s="157"/>
      <c r="K12" s="5"/>
      <c r="L12" s="6"/>
      <c r="M12" s="6"/>
      <c r="N12" s="6"/>
      <c r="O12" s="6"/>
      <c r="P12" s="6"/>
    </row>
    <row r="13" spans="1:16" ht="15" customHeight="1">
      <c r="A13" s="5"/>
      <c r="B13" s="5"/>
      <c r="C13" s="134"/>
      <c r="D13" s="35" t="s">
        <v>51</v>
      </c>
      <c r="E13" s="36">
        <v>70</v>
      </c>
      <c r="F13" s="37">
        <v>280</v>
      </c>
      <c r="G13" s="171">
        <f>Activité!H14</f>
        <v>0</v>
      </c>
      <c r="H13" s="56">
        <f t="shared" si="0"/>
        <v>0</v>
      </c>
      <c r="I13" s="57">
        <f t="shared" si="1"/>
        <v>0</v>
      </c>
      <c r="J13" s="157"/>
      <c r="K13" s="5"/>
      <c r="L13" s="6"/>
      <c r="M13" s="6"/>
      <c r="N13" s="6"/>
      <c r="O13" s="6"/>
      <c r="P13" s="6"/>
    </row>
    <row r="14" spans="1:16" ht="15" customHeight="1" thickBot="1">
      <c r="A14" s="5"/>
      <c r="B14" s="5"/>
      <c r="C14" s="134"/>
      <c r="D14" s="412" t="s">
        <v>57</v>
      </c>
      <c r="E14" s="413"/>
      <c r="F14" s="414"/>
      <c r="G14" s="320">
        <f>Activité!H16</f>
        <v>0</v>
      </c>
      <c r="H14" s="58"/>
      <c r="I14" s="59"/>
      <c r="J14" s="157"/>
      <c r="K14" s="5"/>
      <c r="L14" s="6"/>
      <c r="M14" s="6"/>
      <c r="N14" s="6"/>
      <c r="O14" s="6"/>
      <c r="P14" s="6"/>
    </row>
    <row r="15" spans="1:16" ht="13.5" thickBot="1">
      <c r="A15" s="5"/>
      <c r="B15" s="5"/>
      <c r="C15" s="134"/>
      <c r="D15" s="5"/>
      <c r="E15" s="5"/>
      <c r="F15" s="5"/>
      <c r="G15" s="5"/>
      <c r="H15" s="5"/>
      <c r="I15" s="5"/>
      <c r="J15" s="157"/>
      <c r="K15" s="5"/>
      <c r="L15" s="6"/>
      <c r="M15" s="6"/>
      <c r="N15" s="6"/>
      <c r="O15" s="6"/>
      <c r="P15" s="6"/>
    </row>
    <row r="16" spans="1:16" ht="15" customHeight="1" thickBot="1">
      <c r="A16" s="5"/>
      <c r="B16" s="5"/>
      <c r="C16" s="134"/>
      <c r="D16" s="5"/>
      <c r="E16" s="5"/>
      <c r="F16" s="5"/>
      <c r="G16" s="162" t="s">
        <v>59</v>
      </c>
      <c r="H16" s="163" t="s">
        <v>58</v>
      </c>
      <c r="I16" s="164" t="s">
        <v>60</v>
      </c>
      <c r="J16" s="157"/>
      <c r="K16" s="5"/>
      <c r="L16" s="6"/>
      <c r="M16" s="6"/>
      <c r="N16" s="6"/>
      <c r="O16" s="6"/>
      <c r="P16" s="6"/>
    </row>
    <row r="17" spans="1:16" ht="15" customHeight="1" thickBot="1">
      <c r="A17" s="5"/>
      <c r="B17" s="5"/>
      <c r="C17" s="134"/>
      <c r="D17" s="5"/>
      <c r="E17" s="5"/>
      <c r="F17" s="5"/>
      <c r="G17" s="5"/>
      <c r="H17" s="5"/>
      <c r="I17" s="5"/>
      <c r="J17" s="157"/>
      <c r="K17" s="5"/>
      <c r="L17" s="6"/>
      <c r="M17" s="6"/>
      <c r="N17" s="6"/>
      <c r="O17" s="6"/>
      <c r="P17" s="6"/>
    </row>
    <row r="18" spans="1:16" ht="15" customHeight="1">
      <c r="A18" s="5"/>
      <c r="B18" s="5"/>
      <c r="C18" s="134"/>
      <c r="D18" s="418" t="s">
        <v>114</v>
      </c>
      <c r="E18" s="419"/>
      <c r="F18" s="165">
        <v>1040</v>
      </c>
      <c r="G18" s="166">
        <f>I8+I9</f>
        <v>0</v>
      </c>
      <c r="H18" s="167">
        <f>IF($G$21=0,0,G18/$G$21)</f>
        <v>0</v>
      </c>
      <c r="I18" s="168" t="s">
        <v>6</v>
      </c>
      <c r="J18" s="169"/>
      <c r="K18" s="5"/>
      <c r="L18" s="6"/>
      <c r="M18" s="6"/>
      <c r="N18" s="6"/>
      <c r="O18" s="6"/>
      <c r="P18" s="6"/>
    </row>
    <row r="19" spans="1:16" ht="15" customHeight="1">
      <c r="A19" s="5"/>
      <c r="B19" s="5"/>
      <c r="C19" s="134"/>
      <c r="D19" s="420" t="s">
        <v>115</v>
      </c>
      <c r="E19" s="421"/>
      <c r="F19" s="170">
        <v>660</v>
      </c>
      <c r="G19" s="171">
        <f>I10+I11</f>
        <v>0</v>
      </c>
      <c r="H19" s="172">
        <f>IF($G$21=0,0,G19/$G$21)</f>
        <v>0</v>
      </c>
      <c r="I19" s="173" t="s">
        <v>7</v>
      </c>
      <c r="J19" s="169"/>
      <c r="K19" s="5"/>
      <c r="L19" s="6"/>
      <c r="M19" s="6"/>
      <c r="N19" s="6"/>
      <c r="O19" s="6"/>
      <c r="P19" s="6"/>
    </row>
    <row r="20" spans="1:16" ht="15" customHeight="1" thickBot="1">
      <c r="A20" s="5"/>
      <c r="B20" s="5"/>
      <c r="C20" s="134"/>
      <c r="D20" s="425" t="s">
        <v>200</v>
      </c>
      <c r="E20" s="426"/>
      <c r="F20" s="174">
        <v>280</v>
      </c>
      <c r="G20" s="175">
        <f>I12+I13</f>
        <v>0</v>
      </c>
      <c r="H20" s="176">
        <f>IF($G$21=0,0,G20/$G$21)</f>
        <v>0</v>
      </c>
      <c r="I20" s="173" t="s">
        <v>8</v>
      </c>
      <c r="J20" s="169"/>
      <c r="K20" s="5"/>
      <c r="L20" s="6"/>
      <c r="M20" s="6"/>
      <c r="N20" s="6"/>
      <c r="O20" s="6"/>
      <c r="P20" s="6"/>
    </row>
    <row r="21" spans="1:16" ht="15" customHeight="1" thickBot="1">
      <c r="A21" s="5"/>
      <c r="B21" s="5"/>
      <c r="C21" s="134"/>
      <c r="D21" s="422" t="s">
        <v>61</v>
      </c>
      <c r="E21" s="423"/>
      <c r="F21" s="423"/>
      <c r="G21" s="177">
        <f>SUM(G18:G20)</f>
        <v>0</v>
      </c>
      <c r="H21" s="178"/>
      <c r="I21" s="179"/>
      <c r="J21" s="169"/>
      <c r="K21" s="5"/>
      <c r="L21" s="6"/>
      <c r="M21" s="6"/>
      <c r="N21" s="6"/>
      <c r="O21" s="6"/>
      <c r="P21" s="6"/>
    </row>
    <row r="22" spans="1:16" ht="13.5" thickBot="1">
      <c r="A22" s="5"/>
      <c r="B22" s="5"/>
      <c r="C22" s="134"/>
      <c r="D22" s="5"/>
      <c r="E22" s="5"/>
      <c r="F22" s="5"/>
      <c r="G22" s="5"/>
      <c r="H22" s="5"/>
      <c r="I22" s="5"/>
      <c r="J22" s="157"/>
      <c r="K22" s="5"/>
      <c r="L22" s="6"/>
      <c r="M22" s="6"/>
      <c r="N22" s="6"/>
      <c r="O22" s="6"/>
      <c r="P22" s="6"/>
    </row>
    <row r="23" spans="1:16" ht="15" customHeight="1">
      <c r="A23" s="5"/>
      <c r="B23" s="5"/>
      <c r="C23" s="134"/>
      <c r="D23" s="399" t="s">
        <v>19</v>
      </c>
      <c r="E23" s="400"/>
      <c r="F23" s="401"/>
      <c r="G23" s="397">
        <f>IF(SUM(G8:G13)=0,0,SUM(H8:H13)/SUM(G8:G13))</f>
        <v>0</v>
      </c>
      <c r="H23" s="398"/>
      <c r="I23" s="91"/>
      <c r="J23" s="169"/>
      <c r="K23" s="5"/>
      <c r="L23" s="6"/>
      <c r="M23" s="6"/>
      <c r="N23" s="6"/>
      <c r="O23" s="6"/>
      <c r="P23" s="6"/>
    </row>
    <row r="24" spans="1:16" ht="15" customHeight="1">
      <c r="A24" s="5"/>
      <c r="B24" s="5"/>
      <c r="C24" s="134"/>
      <c r="D24" s="392" t="s">
        <v>18</v>
      </c>
      <c r="E24" s="393"/>
      <c r="F24" s="394"/>
      <c r="G24" s="407"/>
      <c r="H24" s="408"/>
      <c r="I24" s="91"/>
      <c r="J24" s="169"/>
      <c r="K24" s="5"/>
      <c r="L24" s="6"/>
      <c r="M24" s="6"/>
      <c r="N24" s="6"/>
      <c r="O24" s="6"/>
      <c r="P24" s="6"/>
    </row>
    <row r="25" spans="1:16" ht="15" customHeight="1">
      <c r="A25" s="5"/>
      <c r="B25" s="5"/>
      <c r="C25" s="134"/>
      <c r="D25" s="392" t="s">
        <v>78</v>
      </c>
      <c r="E25" s="393"/>
      <c r="F25" s="394"/>
      <c r="G25" s="409"/>
      <c r="H25" s="410"/>
      <c r="I25" s="91"/>
      <c r="J25" s="169"/>
      <c r="K25" s="5"/>
      <c r="L25" s="6"/>
      <c r="M25" s="6"/>
      <c r="N25" s="6"/>
      <c r="O25" s="6"/>
      <c r="P25" s="6"/>
    </row>
    <row r="26" spans="1:16" ht="15" customHeight="1">
      <c r="A26" s="5"/>
      <c r="B26" s="5"/>
      <c r="C26" s="134"/>
      <c r="D26" s="392" t="s">
        <v>77</v>
      </c>
      <c r="E26" s="393"/>
      <c r="F26" s="394"/>
      <c r="G26" s="407">
        <f>+INDEX(Listes!C29:C31,'GIR-GMP-PMP'!I26,1)</f>
        <v>0</v>
      </c>
      <c r="H26" s="408"/>
      <c r="I26" s="310">
        <v>1</v>
      </c>
      <c r="J26" s="169"/>
      <c r="K26" s="5"/>
      <c r="L26" s="6"/>
      <c r="M26" s="6"/>
      <c r="N26" s="6"/>
      <c r="O26" s="6"/>
      <c r="P26" s="6"/>
    </row>
    <row r="27" spans="1:16" ht="15" customHeight="1" thickBot="1">
      <c r="A27" s="5"/>
      <c r="B27" s="5"/>
      <c r="C27" s="134"/>
      <c r="D27" s="404" t="s">
        <v>135</v>
      </c>
      <c r="E27" s="405"/>
      <c r="F27" s="406"/>
      <c r="G27" s="402">
        <f>+INDEX(Listes!C29:C31,'GIR-GMP-PMP'!I27,1)</f>
        <v>0</v>
      </c>
      <c r="H27" s="403"/>
      <c r="I27" s="311">
        <v>1</v>
      </c>
      <c r="J27" s="157"/>
      <c r="K27" s="5"/>
      <c r="L27" s="6"/>
      <c r="M27" s="6"/>
      <c r="N27" s="6"/>
      <c r="O27" s="6"/>
      <c r="P27" s="6"/>
    </row>
    <row r="28" spans="1:16" ht="13.5" thickBot="1">
      <c r="A28" s="5"/>
      <c r="B28" s="5"/>
      <c r="C28" s="180"/>
      <c r="D28" s="181"/>
      <c r="E28" s="181"/>
      <c r="F28" s="181"/>
      <c r="G28" s="181"/>
      <c r="H28" s="181"/>
      <c r="I28" s="181"/>
      <c r="J28" s="182"/>
      <c r="K28" s="5"/>
      <c r="L28" s="6"/>
      <c r="M28" s="6"/>
      <c r="N28" s="6"/>
      <c r="O28" s="6"/>
      <c r="P28" s="6"/>
    </row>
    <row r="29" spans="1:16" ht="13.5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22" ht="12.75">
      <c r="C41" s="381"/>
      <c r="D41" s="381"/>
      <c r="E41" s="381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06"/>
    </row>
    <row r="42" spans="3:22" ht="12.75">
      <c r="C42" s="146"/>
      <c r="D42" s="132"/>
      <c r="E42" s="132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06"/>
    </row>
  </sheetData>
  <sheetProtection sheet="1"/>
  <mergeCells count="21">
    <mergeCell ref="C2:J2"/>
    <mergeCell ref="D25:F25"/>
    <mergeCell ref="O2:P2"/>
    <mergeCell ref="D14:F14"/>
    <mergeCell ref="C4:J4"/>
    <mergeCell ref="G24:H24"/>
    <mergeCell ref="D18:E18"/>
    <mergeCell ref="D19:E19"/>
    <mergeCell ref="D21:F21"/>
    <mergeCell ref="L2:N2"/>
    <mergeCell ref="D20:E20"/>
    <mergeCell ref="D24:F24"/>
    <mergeCell ref="D6:E6"/>
    <mergeCell ref="C41:E41"/>
    <mergeCell ref="G23:H23"/>
    <mergeCell ref="D23:F23"/>
    <mergeCell ref="G27:H27"/>
    <mergeCell ref="D27:F27"/>
    <mergeCell ref="D26:F26"/>
    <mergeCell ref="G26:H26"/>
    <mergeCell ref="G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11.421875" defaultRowHeight="12.75"/>
  <cols>
    <col min="1" max="1" width="4.57421875" style="90" customWidth="1"/>
    <col min="2" max="2" width="3.00390625" style="90" customWidth="1"/>
    <col min="3" max="3" width="15.00390625" style="90" customWidth="1"/>
    <col min="4" max="4" width="10.8515625" style="90" customWidth="1"/>
    <col min="5" max="5" width="69.140625" style="90" customWidth="1"/>
    <col min="6" max="44" width="12.8515625" style="90" customWidth="1"/>
    <col min="45" max="45" width="2.00390625" style="90" customWidth="1"/>
    <col min="46" max="46" width="4.57421875" style="90" customWidth="1"/>
    <col min="47" max="16384" width="11.421875" style="90" customWidth="1"/>
  </cols>
  <sheetData>
    <row r="1" spans="1:45" ht="13.5" thickBot="1">
      <c r="A1" s="9"/>
      <c r="B1" s="1"/>
      <c r="C1" s="1"/>
      <c r="D1" s="1"/>
      <c r="E1" s="1"/>
      <c r="F1" s="1"/>
      <c r="G1" s="1"/>
      <c r="H1" s="5"/>
      <c r="I1" s="5"/>
      <c r="J1" s="5"/>
      <c r="K1" s="5"/>
      <c r="L1" s="91"/>
      <c r="M1" s="91"/>
      <c r="N1" s="5"/>
      <c r="O1" s="91"/>
      <c r="P1" s="91"/>
      <c r="Q1" s="5"/>
      <c r="R1" s="1"/>
      <c r="S1" s="1"/>
      <c r="T1" s="5"/>
      <c r="U1" s="5"/>
      <c r="V1" s="5"/>
      <c r="W1" s="5"/>
      <c r="X1" s="91"/>
      <c r="Y1" s="91"/>
      <c r="Z1" s="5"/>
      <c r="AA1" s="91"/>
      <c r="AB1" s="91"/>
      <c r="AC1" s="5"/>
      <c r="AD1" s="1"/>
      <c r="AE1" s="1"/>
      <c r="AF1" s="5"/>
      <c r="AG1" s="5"/>
      <c r="AH1" s="5"/>
      <c r="AI1" s="5"/>
      <c r="AJ1" s="91"/>
      <c r="AK1" s="91"/>
      <c r="AL1" s="5"/>
      <c r="AM1" s="91"/>
      <c r="AN1" s="91"/>
      <c r="AO1" s="5"/>
      <c r="AP1" s="91"/>
      <c r="AQ1" s="91"/>
      <c r="AR1" s="5"/>
      <c r="AS1" s="91"/>
    </row>
    <row r="2" spans="1:45" ht="24" thickBot="1">
      <c r="A2" s="5"/>
      <c r="B2" s="322" t="s">
        <v>2051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</row>
    <row r="3" spans="1:4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1"/>
      <c r="M3" s="91"/>
      <c r="N3" s="5"/>
      <c r="O3" s="91"/>
      <c r="P3" s="91"/>
      <c r="Q3" s="5"/>
      <c r="R3" s="5"/>
      <c r="S3" s="5"/>
      <c r="T3" s="5"/>
      <c r="U3" s="5"/>
      <c r="V3" s="5"/>
      <c r="W3" s="5"/>
      <c r="X3" s="91"/>
      <c r="Y3" s="91"/>
      <c r="Z3" s="5"/>
      <c r="AA3" s="91"/>
      <c r="AB3" s="91"/>
      <c r="AC3" s="5"/>
      <c r="AD3" s="5"/>
      <c r="AE3" s="5"/>
      <c r="AF3" s="5"/>
      <c r="AG3" s="5"/>
      <c r="AH3" s="5"/>
      <c r="AI3" s="5"/>
      <c r="AJ3" s="91"/>
      <c r="AK3" s="91"/>
      <c r="AL3" s="5"/>
      <c r="AM3" s="91"/>
      <c r="AN3" s="91"/>
      <c r="AO3" s="5"/>
      <c r="AP3" s="91"/>
      <c r="AQ3" s="91"/>
      <c r="AR3" s="5"/>
      <c r="AS3" s="91"/>
    </row>
    <row r="4" spans="1:45" ht="20.25" customHeight="1" thickTop="1">
      <c r="A4" s="5"/>
      <c r="B4" s="183" t="s">
        <v>160</v>
      </c>
      <c r="C4" s="184"/>
      <c r="D4" s="185"/>
      <c r="E4" s="185"/>
      <c r="F4" s="185"/>
      <c r="G4" s="185"/>
      <c r="H4" s="185"/>
      <c r="I4" s="185"/>
      <c r="J4" s="185"/>
      <c r="K4" s="185"/>
      <c r="L4" s="93"/>
      <c r="M4" s="93"/>
      <c r="N4" s="185"/>
      <c r="O4" s="93"/>
      <c r="P4" s="93"/>
      <c r="Q4" s="185"/>
      <c r="R4" s="185"/>
      <c r="S4" s="185"/>
      <c r="T4" s="185"/>
      <c r="U4" s="185"/>
      <c r="V4" s="185"/>
      <c r="W4" s="185"/>
      <c r="X4" s="93"/>
      <c r="Y4" s="93"/>
      <c r="Z4" s="185"/>
      <c r="AA4" s="93"/>
      <c r="AB4" s="93"/>
      <c r="AC4" s="185"/>
      <c r="AD4" s="185"/>
      <c r="AE4" s="185"/>
      <c r="AF4" s="185"/>
      <c r="AG4" s="185"/>
      <c r="AH4" s="185"/>
      <c r="AI4" s="185"/>
      <c r="AJ4" s="93"/>
      <c r="AK4" s="93"/>
      <c r="AL4" s="185"/>
      <c r="AM4" s="93"/>
      <c r="AN4" s="93"/>
      <c r="AO4" s="185"/>
      <c r="AP4" s="93"/>
      <c r="AQ4" s="93"/>
      <c r="AR4" s="185"/>
      <c r="AS4" s="93"/>
    </row>
    <row r="5" spans="1:45" ht="18.75" customHeight="1" thickBot="1">
      <c r="A5" s="5"/>
      <c r="B5" s="134"/>
      <c r="C5" s="5"/>
      <c r="D5" s="5"/>
      <c r="E5" s="5"/>
      <c r="F5" s="430" t="s">
        <v>201</v>
      </c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 t="s">
        <v>202</v>
      </c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5"/>
      <c r="AD5" s="433" t="s">
        <v>203</v>
      </c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5"/>
      <c r="AP5" s="91"/>
      <c r="AQ5" s="91"/>
      <c r="AR5" s="5"/>
      <c r="AS5" s="91"/>
    </row>
    <row r="6" spans="1:45" ht="42.75" customHeight="1">
      <c r="A6" s="5"/>
      <c r="B6" s="134"/>
      <c r="C6" s="438" t="s">
        <v>26</v>
      </c>
      <c r="D6" s="439"/>
      <c r="E6" s="436" t="s">
        <v>0</v>
      </c>
      <c r="F6" s="440" t="s">
        <v>13</v>
      </c>
      <c r="G6" s="441"/>
      <c r="H6" s="442"/>
      <c r="I6" s="440" t="s">
        <v>15</v>
      </c>
      <c r="J6" s="441"/>
      <c r="K6" s="442"/>
      <c r="L6" s="440" t="s">
        <v>14</v>
      </c>
      <c r="M6" s="441"/>
      <c r="N6" s="442"/>
      <c r="O6" s="427" t="s">
        <v>174</v>
      </c>
      <c r="P6" s="428"/>
      <c r="Q6" s="429"/>
      <c r="R6" s="440" t="s">
        <v>13</v>
      </c>
      <c r="S6" s="441"/>
      <c r="T6" s="442"/>
      <c r="U6" s="440" t="s">
        <v>15</v>
      </c>
      <c r="V6" s="441"/>
      <c r="W6" s="442"/>
      <c r="X6" s="440" t="s">
        <v>14</v>
      </c>
      <c r="Y6" s="441"/>
      <c r="Z6" s="442"/>
      <c r="AA6" s="427" t="s">
        <v>175</v>
      </c>
      <c r="AB6" s="428"/>
      <c r="AC6" s="429"/>
      <c r="AD6" s="440" t="s">
        <v>13</v>
      </c>
      <c r="AE6" s="441"/>
      <c r="AF6" s="442"/>
      <c r="AG6" s="440" t="s">
        <v>15</v>
      </c>
      <c r="AH6" s="441"/>
      <c r="AI6" s="442"/>
      <c r="AJ6" s="440" t="s">
        <v>14</v>
      </c>
      <c r="AK6" s="441"/>
      <c r="AL6" s="442"/>
      <c r="AM6" s="427" t="s">
        <v>176</v>
      </c>
      <c r="AN6" s="428"/>
      <c r="AO6" s="429"/>
      <c r="AP6" s="427" t="s">
        <v>177</v>
      </c>
      <c r="AQ6" s="428"/>
      <c r="AR6" s="429"/>
      <c r="AS6" s="91"/>
    </row>
    <row r="7" spans="1:45" ht="38.25" customHeight="1" thickBot="1">
      <c r="A7" s="5"/>
      <c r="B7" s="134"/>
      <c r="C7" s="186" t="s">
        <v>17</v>
      </c>
      <c r="D7" s="187" t="s">
        <v>27</v>
      </c>
      <c r="E7" s="437"/>
      <c r="F7" s="188" t="str">
        <f>"Exécutoire "&amp;CRCAEHIDEN___ANNEEREF___ANN0</f>
        <v>Exécutoire 2018</v>
      </c>
      <c r="G7" s="189" t="str">
        <f>"Réalisé "&amp;CRCAEHIDEN___ANNEEREF___ANN0</f>
        <v>Réalisé 2018</v>
      </c>
      <c r="H7" s="190" t="s">
        <v>90</v>
      </c>
      <c r="I7" s="188" t="str">
        <f>"Exécutoire "&amp;CRCAEHIDEN___ANNEEREF___ANN0</f>
        <v>Exécutoire 2018</v>
      </c>
      <c r="J7" s="189" t="str">
        <f>"Réalisé "&amp;CRCAEHIDEN___ANNEEREF___ANN0</f>
        <v>Réalisé 2018</v>
      </c>
      <c r="K7" s="190" t="s">
        <v>90</v>
      </c>
      <c r="L7" s="188" t="str">
        <f>"Exécutoire "&amp;CRCAEHIDEN___ANNEEREF___ANN0</f>
        <v>Exécutoire 2018</v>
      </c>
      <c r="M7" s="189" t="str">
        <f>"Réalisé "&amp;CRCAEHIDEN___ANNEEREF___ANN0</f>
        <v>Réalisé 2018</v>
      </c>
      <c r="N7" s="190" t="s">
        <v>90</v>
      </c>
      <c r="O7" s="188" t="str">
        <f>"Exécutoire "&amp;CRCAEHIDEN___ANNEEREF___ANN0</f>
        <v>Exécutoire 2018</v>
      </c>
      <c r="P7" s="189" t="str">
        <f>"Réalisé "&amp;CRCAEHIDEN___ANNEEREF___ANN0</f>
        <v>Réalisé 2018</v>
      </c>
      <c r="Q7" s="190" t="s">
        <v>90</v>
      </c>
      <c r="R7" s="188" t="str">
        <f>"Exécutoire "&amp;CRCAEHIDEN___ANNEEREF___ANN0</f>
        <v>Exécutoire 2018</v>
      </c>
      <c r="S7" s="189" t="str">
        <f>"Réalisé "&amp;CRCAEHIDEN___ANNEEREF___ANN0</f>
        <v>Réalisé 2018</v>
      </c>
      <c r="T7" s="190" t="s">
        <v>90</v>
      </c>
      <c r="U7" s="188" t="str">
        <f>"Exécutoire "&amp;CRCAEHIDEN___ANNEEREF___ANN0</f>
        <v>Exécutoire 2018</v>
      </c>
      <c r="V7" s="189" t="str">
        <f>"Réalisé "&amp;CRCAEHIDEN___ANNEEREF___ANN0</f>
        <v>Réalisé 2018</v>
      </c>
      <c r="W7" s="190" t="s">
        <v>90</v>
      </c>
      <c r="X7" s="188" t="str">
        <f>"Exécutoire "&amp;CRCAEHIDEN___ANNEEREF___ANN0</f>
        <v>Exécutoire 2018</v>
      </c>
      <c r="Y7" s="189" t="str">
        <f>"Réalisé "&amp;CRCAEHIDEN___ANNEEREF___ANN0</f>
        <v>Réalisé 2018</v>
      </c>
      <c r="Z7" s="190" t="s">
        <v>90</v>
      </c>
      <c r="AA7" s="188" t="str">
        <f>"Exécutoire "&amp;CRCAEHIDEN___ANNEEREF___ANN0</f>
        <v>Exécutoire 2018</v>
      </c>
      <c r="AB7" s="189" t="str">
        <f>"Réalisé "&amp;CRCAEHIDEN___ANNEEREF___ANN0</f>
        <v>Réalisé 2018</v>
      </c>
      <c r="AC7" s="190" t="s">
        <v>90</v>
      </c>
      <c r="AD7" s="188" t="str">
        <f>"Exécutoire "&amp;CRCAEHIDEN___ANNEEREF___ANN0</f>
        <v>Exécutoire 2018</v>
      </c>
      <c r="AE7" s="189" t="str">
        <f>"Réalisé "&amp;CRCAEHIDEN___ANNEEREF___ANN0</f>
        <v>Réalisé 2018</v>
      </c>
      <c r="AF7" s="190" t="s">
        <v>90</v>
      </c>
      <c r="AG7" s="188" t="str">
        <f>"Exécutoire "&amp;CRCAEHIDEN___ANNEEREF___ANN0</f>
        <v>Exécutoire 2018</v>
      </c>
      <c r="AH7" s="189" t="str">
        <f>"Réalisé "&amp;CRCAEHIDEN___ANNEEREF___ANN0</f>
        <v>Réalisé 2018</v>
      </c>
      <c r="AI7" s="190" t="s">
        <v>90</v>
      </c>
      <c r="AJ7" s="188" t="str">
        <f>"Exécutoire "&amp;CRCAEHIDEN___ANNEEREF___ANN0</f>
        <v>Exécutoire 2018</v>
      </c>
      <c r="AK7" s="189" t="str">
        <f>"Réalisé "&amp;CRCAEHIDEN___ANNEEREF___ANN0</f>
        <v>Réalisé 2018</v>
      </c>
      <c r="AL7" s="190" t="s">
        <v>90</v>
      </c>
      <c r="AM7" s="188" t="str">
        <f>"Exécutoire "&amp;CRCAEHIDEN___ANNEEREF___ANN0</f>
        <v>Exécutoire 2018</v>
      </c>
      <c r="AN7" s="189" t="str">
        <f>"Réalisé "&amp;CRCAEHIDEN___ANNEEREF___ANN0</f>
        <v>Réalisé 2018</v>
      </c>
      <c r="AO7" s="190" t="s">
        <v>90</v>
      </c>
      <c r="AP7" s="188" t="str">
        <f>"Exécutoire "&amp;CRCAEHIDEN___ANNEEREF___ANN0</f>
        <v>Exécutoire 2018</v>
      </c>
      <c r="AQ7" s="189" t="str">
        <f>"Réalisé "&amp;CRCAEHIDEN___ANNEEREF___ANN0</f>
        <v>Réalisé 2018</v>
      </c>
      <c r="AR7" s="190" t="s">
        <v>90</v>
      </c>
      <c r="AS7" s="91"/>
    </row>
    <row r="8" spans="1:45" s="203" customFormat="1" ht="15" customHeight="1">
      <c r="A8" s="191"/>
      <c r="B8" s="192"/>
      <c r="C8" s="193"/>
      <c r="D8" s="194">
        <v>602</v>
      </c>
      <c r="E8" s="195" t="s">
        <v>178</v>
      </c>
      <c r="F8" s="286"/>
      <c r="G8" s="288"/>
      <c r="H8" s="288"/>
      <c r="I8" s="286"/>
      <c r="J8" s="288"/>
      <c r="K8" s="288"/>
      <c r="L8" s="286"/>
      <c r="M8" s="288"/>
      <c r="N8" s="288"/>
      <c r="O8" s="196">
        <f>+F8+I8+L8</f>
        <v>0</v>
      </c>
      <c r="P8" s="197">
        <f>+G8+J8+M8</f>
        <v>0</v>
      </c>
      <c r="Q8" s="198">
        <f>+H8+K8+N8</f>
        <v>0</v>
      </c>
      <c r="R8" s="199"/>
      <c r="S8" s="200"/>
      <c r="T8" s="201"/>
      <c r="U8" s="199"/>
      <c r="V8" s="200"/>
      <c r="W8" s="201"/>
      <c r="X8" s="199"/>
      <c r="Y8" s="200"/>
      <c r="Z8" s="201"/>
      <c r="AA8" s="199"/>
      <c r="AB8" s="200"/>
      <c r="AC8" s="201"/>
      <c r="AD8" s="199"/>
      <c r="AE8" s="200"/>
      <c r="AF8" s="201"/>
      <c r="AG8" s="199"/>
      <c r="AH8" s="200"/>
      <c r="AI8" s="201"/>
      <c r="AJ8" s="199"/>
      <c r="AK8" s="200"/>
      <c r="AL8" s="201"/>
      <c r="AM8" s="199"/>
      <c r="AN8" s="200"/>
      <c r="AO8" s="201"/>
      <c r="AP8" s="196">
        <f>+O8+AA8+AM8</f>
        <v>0</v>
      </c>
      <c r="AQ8" s="197">
        <f>+P8+AB8+AN8</f>
        <v>0</v>
      </c>
      <c r="AR8" s="198">
        <f>+Q8+AC8+AO8</f>
        <v>0</v>
      </c>
      <c r="AS8" s="202"/>
    </row>
    <row r="9" spans="1:45" s="203" customFormat="1" ht="15" customHeight="1">
      <c r="A9" s="191"/>
      <c r="B9" s="192"/>
      <c r="C9" s="193" t="s">
        <v>12</v>
      </c>
      <c r="D9" s="194">
        <v>6021</v>
      </c>
      <c r="E9" s="195" t="s">
        <v>118</v>
      </c>
      <c r="F9" s="199"/>
      <c r="G9" s="200"/>
      <c r="H9" s="204"/>
      <c r="I9" s="199"/>
      <c r="J9" s="200"/>
      <c r="K9" s="204"/>
      <c r="L9" s="199"/>
      <c r="M9" s="200"/>
      <c r="N9" s="204"/>
      <c r="O9" s="199"/>
      <c r="P9" s="200"/>
      <c r="Q9" s="204"/>
      <c r="R9" s="199"/>
      <c r="S9" s="200"/>
      <c r="T9" s="204"/>
      <c r="U9" s="199"/>
      <c r="V9" s="200"/>
      <c r="W9" s="204"/>
      <c r="X9" s="199"/>
      <c r="Y9" s="200"/>
      <c r="Z9" s="204"/>
      <c r="AA9" s="199"/>
      <c r="AB9" s="200"/>
      <c r="AC9" s="204"/>
      <c r="AD9" s="286"/>
      <c r="AE9" s="288"/>
      <c r="AF9" s="288"/>
      <c r="AG9" s="286"/>
      <c r="AH9" s="288"/>
      <c r="AI9" s="288"/>
      <c r="AJ9" s="286"/>
      <c r="AK9" s="288"/>
      <c r="AL9" s="288"/>
      <c r="AM9" s="196">
        <f aca="true" t="shared" si="0" ref="AM9:AM45">+AD9+AG9+AJ9</f>
        <v>0</v>
      </c>
      <c r="AN9" s="197">
        <f aca="true" t="shared" si="1" ref="AN9:AN45">+AE9+AH9+AK9</f>
        <v>0</v>
      </c>
      <c r="AO9" s="205">
        <f aca="true" t="shared" si="2" ref="AO9:AO45">+AF9+AI9+AL9</f>
        <v>0</v>
      </c>
      <c r="AP9" s="196">
        <f aca="true" t="shared" si="3" ref="AP9:AP45">+O9+AA9+AM9</f>
        <v>0</v>
      </c>
      <c r="AQ9" s="197">
        <f aca="true" t="shared" si="4" ref="AQ9:AQ45">+P9+AB9+AN9</f>
        <v>0</v>
      </c>
      <c r="AR9" s="205">
        <f aca="true" t="shared" si="5" ref="AR9:AR45">+Q9+AC9+AO9</f>
        <v>0</v>
      </c>
      <c r="AS9" s="202"/>
    </row>
    <row r="10" spans="1:45" s="203" customFormat="1" ht="15" customHeight="1">
      <c r="A10" s="191"/>
      <c r="B10" s="192"/>
      <c r="C10" s="193"/>
      <c r="D10" s="194">
        <v>60226</v>
      </c>
      <c r="E10" s="195" t="s">
        <v>161</v>
      </c>
      <c r="F10" s="286"/>
      <c r="G10" s="288"/>
      <c r="H10" s="288"/>
      <c r="I10" s="286"/>
      <c r="J10" s="288"/>
      <c r="K10" s="288"/>
      <c r="L10" s="286"/>
      <c r="M10" s="288"/>
      <c r="N10" s="288"/>
      <c r="O10" s="196">
        <f aca="true" t="shared" si="6" ref="O10:O43">+F10+I10+L10</f>
        <v>0</v>
      </c>
      <c r="P10" s="197">
        <f aca="true" t="shared" si="7" ref="P10:P43">+G10+J10+M10</f>
        <v>0</v>
      </c>
      <c r="Q10" s="205">
        <f aca="true" t="shared" si="8" ref="Q10:Q43">+H10+K10+N10</f>
        <v>0</v>
      </c>
      <c r="R10" s="286"/>
      <c r="S10" s="288"/>
      <c r="T10" s="288"/>
      <c r="U10" s="286"/>
      <c r="V10" s="288"/>
      <c r="W10" s="288"/>
      <c r="X10" s="286"/>
      <c r="Y10" s="288"/>
      <c r="Z10" s="288"/>
      <c r="AA10" s="196">
        <f aca="true" t="shared" si="9" ref="AA10:AC11">+R10+U10+X10</f>
        <v>0</v>
      </c>
      <c r="AB10" s="197">
        <f t="shared" si="9"/>
        <v>0</v>
      </c>
      <c r="AC10" s="205">
        <f t="shared" si="9"/>
        <v>0</v>
      </c>
      <c r="AD10" s="199"/>
      <c r="AE10" s="200"/>
      <c r="AF10" s="204"/>
      <c r="AG10" s="199"/>
      <c r="AH10" s="200"/>
      <c r="AI10" s="204"/>
      <c r="AJ10" s="199"/>
      <c r="AK10" s="200"/>
      <c r="AL10" s="204"/>
      <c r="AM10" s="199"/>
      <c r="AN10" s="200"/>
      <c r="AO10" s="204"/>
      <c r="AP10" s="196">
        <f t="shared" si="3"/>
        <v>0</v>
      </c>
      <c r="AQ10" s="197">
        <f t="shared" si="4"/>
        <v>0</v>
      </c>
      <c r="AR10" s="205">
        <f t="shared" si="5"/>
        <v>0</v>
      </c>
      <c r="AS10" s="202"/>
    </row>
    <row r="11" spans="1:45" s="203" customFormat="1" ht="15" customHeight="1">
      <c r="A11" s="191"/>
      <c r="B11" s="192"/>
      <c r="C11" s="193"/>
      <c r="D11" s="194">
        <v>602261</v>
      </c>
      <c r="E11" s="195" t="s">
        <v>162</v>
      </c>
      <c r="F11" s="199"/>
      <c r="G11" s="200"/>
      <c r="H11" s="204"/>
      <c r="I11" s="199"/>
      <c r="J11" s="200"/>
      <c r="K11" s="204"/>
      <c r="L11" s="199"/>
      <c r="M11" s="200"/>
      <c r="N11" s="204"/>
      <c r="O11" s="199"/>
      <c r="P11" s="200"/>
      <c r="Q11" s="204"/>
      <c r="R11" s="286"/>
      <c r="S11" s="288"/>
      <c r="T11" s="288"/>
      <c r="U11" s="286"/>
      <c r="V11" s="288"/>
      <c r="W11" s="288"/>
      <c r="X11" s="286"/>
      <c r="Y11" s="288"/>
      <c r="Z11" s="288"/>
      <c r="AA11" s="196">
        <f t="shared" si="9"/>
        <v>0</v>
      </c>
      <c r="AB11" s="197">
        <f t="shared" si="9"/>
        <v>0</v>
      </c>
      <c r="AC11" s="205">
        <f t="shared" si="9"/>
        <v>0</v>
      </c>
      <c r="AD11" s="199"/>
      <c r="AE11" s="200"/>
      <c r="AF11" s="204"/>
      <c r="AG11" s="199"/>
      <c r="AH11" s="200"/>
      <c r="AI11" s="204"/>
      <c r="AJ11" s="199"/>
      <c r="AK11" s="200"/>
      <c r="AL11" s="204"/>
      <c r="AM11" s="199"/>
      <c r="AN11" s="200"/>
      <c r="AO11" s="204"/>
      <c r="AP11" s="196">
        <f t="shared" si="3"/>
        <v>0</v>
      </c>
      <c r="AQ11" s="197">
        <f t="shared" si="4"/>
        <v>0</v>
      </c>
      <c r="AR11" s="205">
        <f t="shared" si="5"/>
        <v>0</v>
      </c>
      <c r="AS11" s="202"/>
    </row>
    <row r="12" spans="1:45" s="203" customFormat="1" ht="15" customHeight="1">
      <c r="A12" s="191"/>
      <c r="B12" s="192"/>
      <c r="C12" s="193"/>
      <c r="D12" s="194">
        <v>603</v>
      </c>
      <c r="E12" s="195" t="s">
        <v>179</v>
      </c>
      <c r="F12" s="287"/>
      <c r="G12" s="289"/>
      <c r="H12" s="288"/>
      <c r="I12" s="287"/>
      <c r="J12" s="289"/>
      <c r="K12" s="288"/>
      <c r="L12" s="287"/>
      <c r="M12" s="289"/>
      <c r="N12" s="288"/>
      <c r="O12" s="206">
        <f t="shared" si="6"/>
        <v>0</v>
      </c>
      <c r="P12" s="207">
        <f t="shared" si="7"/>
        <v>0</v>
      </c>
      <c r="Q12" s="208">
        <f t="shared" si="8"/>
        <v>0</v>
      </c>
      <c r="R12" s="199"/>
      <c r="S12" s="200"/>
      <c r="T12" s="204"/>
      <c r="U12" s="199"/>
      <c r="V12" s="200"/>
      <c r="W12" s="204"/>
      <c r="X12" s="199"/>
      <c r="Y12" s="200"/>
      <c r="Z12" s="204"/>
      <c r="AA12" s="199"/>
      <c r="AB12" s="200"/>
      <c r="AC12" s="204"/>
      <c r="AD12" s="199"/>
      <c r="AE12" s="200"/>
      <c r="AF12" s="204"/>
      <c r="AG12" s="199"/>
      <c r="AH12" s="200"/>
      <c r="AI12" s="204"/>
      <c r="AJ12" s="199"/>
      <c r="AK12" s="200"/>
      <c r="AL12" s="204"/>
      <c r="AM12" s="199"/>
      <c r="AN12" s="200"/>
      <c r="AO12" s="204"/>
      <c r="AP12" s="196">
        <f t="shared" si="3"/>
        <v>0</v>
      </c>
      <c r="AQ12" s="197">
        <f t="shared" si="4"/>
        <v>0</v>
      </c>
      <c r="AR12" s="205">
        <f t="shared" si="5"/>
        <v>0</v>
      </c>
      <c r="AS12" s="202"/>
    </row>
    <row r="13" spans="1:45" s="203" customFormat="1" ht="15" customHeight="1">
      <c r="A13" s="191"/>
      <c r="B13" s="192"/>
      <c r="C13" s="209">
        <v>60321</v>
      </c>
      <c r="D13" s="210">
        <v>60321</v>
      </c>
      <c r="E13" s="211" t="s">
        <v>119</v>
      </c>
      <c r="F13" s="212"/>
      <c r="G13" s="213"/>
      <c r="H13" s="214"/>
      <c r="I13" s="212"/>
      <c r="J13" s="213"/>
      <c r="K13" s="214"/>
      <c r="L13" s="212"/>
      <c r="M13" s="213"/>
      <c r="N13" s="214"/>
      <c r="O13" s="212"/>
      <c r="P13" s="213"/>
      <c r="Q13" s="214"/>
      <c r="R13" s="212"/>
      <c r="S13" s="213"/>
      <c r="T13" s="214"/>
      <c r="U13" s="212"/>
      <c r="V13" s="213"/>
      <c r="W13" s="214"/>
      <c r="X13" s="212"/>
      <c r="Y13" s="213"/>
      <c r="Z13" s="214"/>
      <c r="AA13" s="212"/>
      <c r="AB13" s="213"/>
      <c r="AC13" s="214"/>
      <c r="AD13" s="287"/>
      <c r="AE13" s="289"/>
      <c r="AF13" s="288"/>
      <c r="AG13" s="287"/>
      <c r="AH13" s="289"/>
      <c r="AI13" s="288"/>
      <c r="AJ13" s="287"/>
      <c r="AK13" s="289"/>
      <c r="AL13" s="288"/>
      <c r="AM13" s="206">
        <f t="shared" si="0"/>
        <v>0</v>
      </c>
      <c r="AN13" s="207">
        <f t="shared" si="1"/>
        <v>0</v>
      </c>
      <c r="AO13" s="208">
        <f t="shared" si="2"/>
        <v>0</v>
      </c>
      <c r="AP13" s="206">
        <f t="shared" si="3"/>
        <v>0</v>
      </c>
      <c r="AQ13" s="207">
        <f t="shared" si="4"/>
        <v>0</v>
      </c>
      <c r="AR13" s="208">
        <f t="shared" si="5"/>
        <v>0</v>
      </c>
      <c r="AS13" s="202"/>
    </row>
    <row r="14" spans="1:45" s="203" customFormat="1" ht="15" customHeight="1">
      <c r="A14" s="191"/>
      <c r="B14" s="192"/>
      <c r="C14" s="209"/>
      <c r="D14" s="210">
        <v>603226</v>
      </c>
      <c r="E14" s="211" t="s">
        <v>163</v>
      </c>
      <c r="F14" s="287"/>
      <c r="G14" s="289"/>
      <c r="H14" s="288"/>
      <c r="I14" s="287"/>
      <c r="J14" s="289"/>
      <c r="K14" s="288"/>
      <c r="L14" s="287"/>
      <c r="M14" s="289"/>
      <c r="N14" s="288"/>
      <c r="O14" s="206">
        <f t="shared" si="6"/>
        <v>0</v>
      </c>
      <c r="P14" s="207">
        <f t="shared" si="7"/>
        <v>0</v>
      </c>
      <c r="Q14" s="208">
        <f t="shared" si="8"/>
        <v>0</v>
      </c>
      <c r="R14" s="287"/>
      <c r="S14" s="289"/>
      <c r="T14" s="288"/>
      <c r="U14" s="287"/>
      <c r="V14" s="289"/>
      <c r="W14" s="288"/>
      <c r="X14" s="287"/>
      <c r="Y14" s="289"/>
      <c r="Z14" s="288"/>
      <c r="AA14" s="206">
        <f aca="true" t="shared" si="10" ref="AA14:AC15">+R14+U14+X14</f>
        <v>0</v>
      </c>
      <c r="AB14" s="207">
        <f t="shared" si="10"/>
        <v>0</v>
      </c>
      <c r="AC14" s="208">
        <f t="shared" si="10"/>
        <v>0</v>
      </c>
      <c r="AD14" s="212"/>
      <c r="AE14" s="213"/>
      <c r="AF14" s="214"/>
      <c r="AG14" s="212"/>
      <c r="AH14" s="213"/>
      <c r="AI14" s="214"/>
      <c r="AJ14" s="212"/>
      <c r="AK14" s="213"/>
      <c r="AL14" s="214"/>
      <c r="AM14" s="212"/>
      <c r="AN14" s="213"/>
      <c r="AO14" s="214"/>
      <c r="AP14" s="206">
        <f t="shared" si="3"/>
        <v>0</v>
      </c>
      <c r="AQ14" s="207">
        <f t="shared" si="4"/>
        <v>0</v>
      </c>
      <c r="AR14" s="208">
        <f t="shared" si="5"/>
        <v>0</v>
      </c>
      <c r="AS14" s="202"/>
    </row>
    <row r="15" spans="1:45" s="203" customFormat="1" ht="15" customHeight="1">
      <c r="A15" s="191"/>
      <c r="B15" s="192"/>
      <c r="C15" s="209"/>
      <c r="D15" s="210">
        <v>6032261</v>
      </c>
      <c r="E15" s="211" t="s">
        <v>164</v>
      </c>
      <c r="F15" s="212"/>
      <c r="G15" s="213"/>
      <c r="H15" s="214"/>
      <c r="I15" s="212"/>
      <c r="J15" s="213"/>
      <c r="K15" s="214"/>
      <c r="L15" s="212"/>
      <c r="M15" s="213"/>
      <c r="N15" s="214"/>
      <c r="O15" s="212"/>
      <c r="P15" s="213"/>
      <c r="Q15" s="214"/>
      <c r="R15" s="287"/>
      <c r="S15" s="289"/>
      <c r="T15" s="288"/>
      <c r="U15" s="287"/>
      <c r="V15" s="289"/>
      <c r="W15" s="288"/>
      <c r="X15" s="287"/>
      <c r="Y15" s="289"/>
      <c r="Z15" s="288"/>
      <c r="AA15" s="206">
        <f t="shared" si="10"/>
        <v>0</v>
      </c>
      <c r="AB15" s="207">
        <f t="shared" si="10"/>
        <v>0</v>
      </c>
      <c r="AC15" s="208">
        <f t="shared" si="10"/>
        <v>0</v>
      </c>
      <c r="AD15" s="212"/>
      <c r="AE15" s="213"/>
      <c r="AF15" s="214"/>
      <c r="AG15" s="212"/>
      <c r="AH15" s="213"/>
      <c r="AI15" s="214"/>
      <c r="AJ15" s="212"/>
      <c r="AK15" s="213"/>
      <c r="AL15" s="214"/>
      <c r="AM15" s="212"/>
      <c r="AN15" s="213"/>
      <c r="AO15" s="214"/>
      <c r="AP15" s="206">
        <f t="shared" si="3"/>
        <v>0</v>
      </c>
      <c r="AQ15" s="207">
        <f t="shared" si="4"/>
        <v>0</v>
      </c>
      <c r="AR15" s="208">
        <f t="shared" si="5"/>
        <v>0</v>
      </c>
      <c r="AS15" s="202"/>
    </row>
    <row r="16" spans="1:45" s="203" customFormat="1" ht="15" customHeight="1">
      <c r="A16" s="191"/>
      <c r="B16" s="192"/>
      <c r="C16" s="209"/>
      <c r="D16" s="210">
        <v>606</v>
      </c>
      <c r="E16" s="211" t="s">
        <v>180</v>
      </c>
      <c r="F16" s="287"/>
      <c r="G16" s="289"/>
      <c r="H16" s="288"/>
      <c r="I16" s="287"/>
      <c r="J16" s="289"/>
      <c r="K16" s="288"/>
      <c r="L16" s="287"/>
      <c r="M16" s="289"/>
      <c r="N16" s="288"/>
      <c r="O16" s="206">
        <f t="shared" si="6"/>
        <v>0</v>
      </c>
      <c r="P16" s="207">
        <f t="shared" si="7"/>
        <v>0</v>
      </c>
      <c r="Q16" s="208">
        <f t="shared" si="8"/>
        <v>0</v>
      </c>
      <c r="R16" s="212"/>
      <c r="S16" s="213"/>
      <c r="T16" s="214"/>
      <c r="U16" s="212"/>
      <c r="V16" s="213"/>
      <c r="W16" s="214"/>
      <c r="X16" s="212"/>
      <c r="Y16" s="213"/>
      <c r="Z16" s="214"/>
      <c r="AA16" s="212"/>
      <c r="AB16" s="213"/>
      <c r="AC16" s="214"/>
      <c r="AD16" s="212"/>
      <c r="AE16" s="213"/>
      <c r="AF16" s="214"/>
      <c r="AG16" s="212"/>
      <c r="AH16" s="213"/>
      <c r="AI16" s="214"/>
      <c r="AJ16" s="212"/>
      <c r="AK16" s="213"/>
      <c r="AL16" s="214"/>
      <c r="AM16" s="212"/>
      <c r="AN16" s="213"/>
      <c r="AO16" s="214"/>
      <c r="AP16" s="206">
        <f t="shared" si="3"/>
        <v>0</v>
      </c>
      <c r="AQ16" s="207">
        <f t="shared" si="4"/>
        <v>0</v>
      </c>
      <c r="AR16" s="208">
        <f t="shared" si="5"/>
        <v>0</v>
      </c>
      <c r="AS16" s="202"/>
    </row>
    <row r="17" spans="1:45" s="203" customFormat="1" ht="15" customHeight="1">
      <c r="A17" s="191"/>
      <c r="B17" s="192"/>
      <c r="C17" s="209"/>
      <c r="D17" s="210">
        <v>60622</v>
      </c>
      <c r="E17" s="211" t="s">
        <v>165</v>
      </c>
      <c r="F17" s="287"/>
      <c r="G17" s="289"/>
      <c r="H17" s="288"/>
      <c r="I17" s="287"/>
      <c r="J17" s="289"/>
      <c r="K17" s="288"/>
      <c r="L17" s="287"/>
      <c r="M17" s="289"/>
      <c r="N17" s="288"/>
      <c r="O17" s="206">
        <f t="shared" si="6"/>
        <v>0</v>
      </c>
      <c r="P17" s="207">
        <f t="shared" si="7"/>
        <v>0</v>
      </c>
      <c r="Q17" s="208">
        <f t="shared" si="8"/>
        <v>0</v>
      </c>
      <c r="R17" s="287"/>
      <c r="S17" s="289"/>
      <c r="T17" s="288"/>
      <c r="U17" s="287"/>
      <c r="V17" s="289"/>
      <c r="W17" s="288"/>
      <c r="X17" s="287"/>
      <c r="Y17" s="289"/>
      <c r="Z17" s="288"/>
      <c r="AA17" s="206">
        <f aca="true" t="shared" si="11" ref="AA17:AC19">+R17+U17+X17</f>
        <v>0</v>
      </c>
      <c r="AB17" s="207">
        <f t="shared" si="11"/>
        <v>0</v>
      </c>
      <c r="AC17" s="208">
        <f t="shared" si="11"/>
        <v>0</v>
      </c>
      <c r="AD17" s="212"/>
      <c r="AE17" s="213"/>
      <c r="AF17" s="214"/>
      <c r="AG17" s="212"/>
      <c r="AH17" s="213"/>
      <c r="AI17" s="214"/>
      <c r="AJ17" s="212"/>
      <c r="AK17" s="213"/>
      <c r="AL17" s="214"/>
      <c r="AM17" s="212"/>
      <c r="AN17" s="213"/>
      <c r="AO17" s="214"/>
      <c r="AP17" s="206">
        <f t="shared" si="3"/>
        <v>0</v>
      </c>
      <c r="AQ17" s="207">
        <f t="shared" si="4"/>
        <v>0</v>
      </c>
      <c r="AR17" s="208">
        <f t="shared" si="5"/>
        <v>0</v>
      </c>
      <c r="AS17" s="202"/>
    </row>
    <row r="18" spans="1:45" s="203" customFormat="1" ht="15" customHeight="1">
      <c r="A18" s="191"/>
      <c r="B18" s="192"/>
      <c r="C18" s="209"/>
      <c r="D18" s="210">
        <v>60626</v>
      </c>
      <c r="E18" s="195" t="s">
        <v>166</v>
      </c>
      <c r="F18" s="287"/>
      <c r="G18" s="289"/>
      <c r="H18" s="288"/>
      <c r="I18" s="287"/>
      <c r="J18" s="289"/>
      <c r="K18" s="288"/>
      <c r="L18" s="287"/>
      <c r="M18" s="289"/>
      <c r="N18" s="288"/>
      <c r="O18" s="206">
        <f t="shared" si="6"/>
        <v>0</v>
      </c>
      <c r="P18" s="207">
        <f t="shared" si="7"/>
        <v>0</v>
      </c>
      <c r="Q18" s="208">
        <f t="shared" si="8"/>
        <v>0</v>
      </c>
      <c r="R18" s="287"/>
      <c r="S18" s="289"/>
      <c r="T18" s="288"/>
      <c r="U18" s="287"/>
      <c r="V18" s="289"/>
      <c r="W18" s="288"/>
      <c r="X18" s="287"/>
      <c r="Y18" s="289"/>
      <c r="Z18" s="288"/>
      <c r="AA18" s="206">
        <f t="shared" si="11"/>
        <v>0</v>
      </c>
      <c r="AB18" s="207">
        <f t="shared" si="11"/>
        <v>0</v>
      </c>
      <c r="AC18" s="208">
        <f t="shared" si="11"/>
        <v>0</v>
      </c>
      <c r="AD18" s="212"/>
      <c r="AE18" s="213"/>
      <c r="AF18" s="214"/>
      <c r="AG18" s="212"/>
      <c r="AH18" s="213"/>
      <c r="AI18" s="214"/>
      <c r="AJ18" s="212"/>
      <c r="AK18" s="213"/>
      <c r="AL18" s="214"/>
      <c r="AM18" s="212"/>
      <c r="AN18" s="213"/>
      <c r="AO18" s="214"/>
      <c r="AP18" s="206">
        <f t="shared" si="3"/>
        <v>0</v>
      </c>
      <c r="AQ18" s="207">
        <f t="shared" si="4"/>
        <v>0</v>
      </c>
      <c r="AR18" s="208">
        <f t="shared" si="5"/>
        <v>0</v>
      </c>
      <c r="AS18" s="202"/>
    </row>
    <row r="19" spans="1:45" s="203" customFormat="1" ht="15" customHeight="1">
      <c r="A19" s="191"/>
      <c r="B19" s="192"/>
      <c r="C19" s="209"/>
      <c r="D19" s="210">
        <v>606261</v>
      </c>
      <c r="E19" s="195" t="s">
        <v>162</v>
      </c>
      <c r="F19" s="212"/>
      <c r="G19" s="213"/>
      <c r="H19" s="214"/>
      <c r="I19" s="212"/>
      <c r="J19" s="213"/>
      <c r="K19" s="214"/>
      <c r="L19" s="212"/>
      <c r="M19" s="213"/>
      <c r="N19" s="214"/>
      <c r="O19" s="212"/>
      <c r="P19" s="213"/>
      <c r="Q19" s="214"/>
      <c r="R19" s="287"/>
      <c r="S19" s="289"/>
      <c r="T19" s="288"/>
      <c r="U19" s="287"/>
      <c r="V19" s="289"/>
      <c r="W19" s="288"/>
      <c r="X19" s="287"/>
      <c r="Y19" s="289"/>
      <c r="Z19" s="288"/>
      <c r="AA19" s="206">
        <f t="shared" si="11"/>
        <v>0</v>
      </c>
      <c r="AB19" s="207">
        <f t="shared" si="11"/>
        <v>0</v>
      </c>
      <c r="AC19" s="208">
        <f t="shared" si="11"/>
        <v>0</v>
      </c>
      <c r="AD19" s="212"/>
      <c r="AE19" s="213"/>
      <c r="AF19" s="214"/>
      <c r="AG19" s="212"/>
      <c r="AH19" s="213"/>
      <c r="AI19" s="214"/>
      <c r="AJ19" s="212"/>
      <c r="AK19" s="213"/>
      <c r="AL19" s="214"/>
      <c r="AM19" s="212"/>
      <c r="AN19" s="213"/>
      <c r="AO19" s="214"/>
      <c r="AP19" s="206">
        <f t="shared" si="3"/>
        <v>0</v>
      </c>
      <c r="AQ19" s="207">
        <f t="shared" si="4"/>
        <v>0</v>
      </c>
      <c r="AR19" s="208">
        <f t="shared" si="5"/>
        <v>0</v>
      </c>
      <c r="AS19" s="202"/>
    </row>
    <row r="20" spans="1:45" s="203" customFormat="1" ht="15" customHeight="1">
      <c r="A20" s="191"/>
      <c r="B20" s="192"/>
      <c r="C20" s="209">
        <v>6066</v>
      </c>
      <c r="D20" s="210">
        <v>6066</v>
      </c>
      <c r="E20" s="211" t="s">
        <v>120</v>
      </c>
      <c r="F20" s="212"/>
      <c r="G20" s="213"/>
      <c r="H20" s="214"/>
      <c r="I20" s="212"/>
      <c r="J20" s="213"/>
      <c r="K20" s="214"/>
      <c r="L20" s="212"/>
      <c r="M20" s="213"/>
      <c r="N20" s="214"/>
      <c r="O20" s="212"/>
      <c r="P20" s="213"/>
      <c r="Q20" s="214"/>
      <c r="R20" s="212"/>
      <c r="S20" s="213"/>
      <c r="T20" s="214"/>
      <c r="U20" s="212"/>
      <c r="V20" s="213"/>
      <c r="W20" s="214"/>
      <c r="X20" s="212"/>
      <c r="Y20" s="213"/>
      <c r="Z20" s="214"/>
      <c r="AA20" s="212"/>
      <c r="AB20" s="213"/>
      <c r="AC20" s="214"/>
      <c r="AD20" s="287"/>
      <c r="AE20" s="289"/>
      <c r="AF20" s="288"/>
      <c r="AG20" s="287"/>
      <c r="AH20" s="289"/>
      <c r="AI20" s="288"/>
      <c r="AJ20" s="287"/>
      <c r="AK20" s="289"/>
      <c r="AL20" s="288"/>
      <c r="AM20" s="206">
        <f t="shared" si="0"/>
        <v>0</v>
      </c>
      <c r="AN20" s="207">
        <f t="shared" si="1"/>
        <v>0</v>
      </c>
      <c r="AO20" s="208">
        <f t="shared" si="2"/>
        <v>0</v>
      </c>
      <c r="AP20" s="206">
        <f t="shared" si="3"/>
        <v>0</v>
      </c>
      <c r="AQ20" s="207">
        <f t="shared" si="4"/>
        <v>0</v>
      </c>
      <c r="AR20" s="208">
        <f t="shared" si="5"/>
        <v>0</v>
      </c>
      <c r="AS20" s="202"/>
    </row>
    <row r="21" spans="1:45" s="203" customFormat="1" ht="15" customHeight="1">
      <c r="A21" s="191"/>
      <c r="B21" s="192"/>
      <c r="C21" s="209"/>
      <c r="D21" s="210">
        <v>61</v>
      </c>
      <c r="E21" s="211" t="s">
        <v>181</v>
      </c>
      <c r="F21" s="287"/>
      <c r="G21" s="289"/>
      <c r="H21" s="288"/>
      <c r="I21" s="287"/>
      <c r="J21" s="289"/>
      <c r="K21" s="288"/>
      <c r="L21" s="287"/>
      <c r="M21" s="289"/>
      <c r="N21" s="288"/>
      <c r="O21" s="206">
        <f t="shared" si="6"/>
        <v>0</v>
      </c>
      <c r="P21" s="207">
        <f t="shared" si="7"/>
        <v>0</v>
      </c>
      <c r="Q21" s="208">
        <f t="shared" si="8"/>
        <v>0</v>
      </c>
      <c r="R21" s="212"/>
      <c r="S21" s="213"/>
      <c r="T21" s="214"/>
      <c r="U21" s="212"/>
      <c r="V21" s="213"/>
      <c r="W21" s="214"/>
      <c r="X21" s="212"/>
      <c r="Y21" s="213"/>
      <c r="Z21" s="214"/>
      <c r="AA21" s="212"/>
      <c r="AB21" s="213"/>
      <c r="AC21" s="214"/>
      <c r="AD21" s="212"/>
      <c r="AE21" s="213"/>
      <c r="AF21" s="214"/>
      <c r="AG21" s="212"/>
      <c r="AH21" s="213"/>
      <c r="AI21" s="214"/>
      <c r="AJ21" s="212"/>
      <c r="AK21" s="213"/>
      <c r="AL21" s="214"/>
      <c r="AM21" s="212"/>
      <c r="AN21" s="213"/>
      <c r="AO21" s="214"/>
      <c r="AP21" s="206">
        <f t="shared" si="3"/>
        <v>0</v>
      </c>
      <c r="AQ21" s="207">
        <f t="shared" si="4"/>
        <v>0</v>
      </c>
      <c r="AR21" s="208">
        <f t="shared" si="5"/>
        <v>0</v>
      </c>
      <c r="AS21" s="202"/>
    </row>
    <row r="22" spans="1:45" s="203" customFormat="1" ht="15" customHeight="1">
      <c r="A22" s="191"/>
      <c r="B22" s="192"/>
      <c r="C22" s="209">
        <v>6111</v>
      </c>
      <c r="D22" s="210">
        <v>6111</v>
      </c>
      <c r="E22" s="215" t="s">
        <v>121</v>
      </c>
      <c r="F22" s="212"/>
      <c r="G22" s="213"/>
      <c r="H22" s="214"/>
      <c r="I22" s="212"/>
      <c r="J22" s="213"/>
      <c r="K22" s="214"/>
      <c r="L22" s="212"/>
      <c r="M22" s="213"/>
      <c r="N22" s="214"/>
      <c r="O22" s="212"/>
      <c r="P22" s="213"/>
      <c r="Q22" s="214"/>
      <c r="R22" s="212"/>
      <c r="S22" s="213"/>
      <c r="T22" s="214"/>
      <c r="U22" s="212"/>
      <c r="V22" s="213"/>
      <c r="W22" s="214"/>
      <c r="X22" s="212"/>
      <c r="Y22" s="213"/>
      <c r="Z22" s="214"/>
      <c r="AA22" s="212"/>
      <c r="AB22" s="213"/>
      <c r="AC22" s="214"/>
      <c r="AD22" s="287"/>
      <c r="AE22" s="289"/>
      <c r="AF22" s="288"/>
      <c r="AG22" s="287"/>
      <c r="AH22" s="289"/>
      <c r="AI22" s="288"/>
      <c r="AJ22" s="287"/>
      <c r="AK22" s="289"/>
      <c r="AL22" s="288"/>
      <c r="AM22" s="206">
        <f t="shared" si="0"/>
        <v>0</v>
      </c>
      <c r="AN22" s="207">
        <f t="shared" si="1"/>
        <v>0</v>
      </c>
      <c r="AO22" s="208">
        <f t="shared" si="2"/>
        <v>0</v>
      </c>
      <c r="AP22" s="206">
        <f t="shared" si="3"/>
        <v>0</v>
      </c>
      <c r="AQ22" s="207">
        <f t="shared" si="4"/>
        <v>0</v>
      </c>
      <c r="AR22" s="208">
        <f t="shared" si="5"/>
        <v>0</v>
      </c>
      <c r="AS22" s="202"/>
    </row>
    <row r="23" spans="1:45" s="203" customFormat="1" ht="15" customHeight="1">
      <c r="A23" s="191"/>
      <c r="B23" s="192"/>
      <c r="C23" s="209">
        <v>61121</v>
      </c>
      <c r="D23" s="210">
        <v>61121</v>
      </c>
      <c r="E23" s="215" t="s">
        <v>1</v>
      </c>
      <c r="F23" s="212"/>
      <c r="G23" s="213"/>
      <c r="H23" s="214"/>
      <c r="I23" s="212"/>
      <c r="J23" s="213"/>
      <c r="K23" s="214"/>
      <c r="L23" s="212"/>
      <c r="M23" s="213"/>
      <c r="N23" s="214"/>
      <c r="O23" s="212"/>
      <c r="P23" s="213"/>
      <c r="Q23" s="214"/>
      <c r="R23" s="212"/>
      <c r="S23" s="213"/>
      <c r="T23" s="214"/>
      <c r="U23" s="212"/>
      <c r="V23" s="213"/>
      <c r="W23" s="214"/>
      <c r="X23" s="212"/>
      <c r="Y23" s="213"/>
      <c r="Z23" s="214"/>
      <c r="AA23" s="212"/>
      <c r="AB23" s="213"/>
      <c r="AC23" s="214"/>
      <c r="AD23" s="287"/>
      <c r="AE23" s="289"/>
      <c r="AF23" s="288"/>
      <c r="AG23" s="287"/>
      <c r="AH23" s="289"/>
      <c r="AI23" s="288"/>
      <c r="AJ23" s="287"/>
      <c r="AK23" s="289"/>
      <c r="AL23" s="288"/>
      <c r="AM23" s="206">
        <f t="shared" si="0"/>
        <v>0</v>
      </c>
      <c r="AN23" s="207">
        <f t="shared" si="1"/>
        <v>0</v>
      </c>
      <c r="AO23" s="208">
        <f t="shared" si="2"/>
        <v>0</v>
      </c>
      <c r="AP23" s="206">
        <f t="shared" si="3"/>
        <v>0</v>
      </c>
      <c r="AQ23" s="207">
        <f t="shared" si="4"/>
        <v>0</v>
      </c>
      <c r="AR23" s="208">
        <f t="shared" si="5"/>
        <v>0</v>
      </c>
      <c r="AS23" s="202"/>
    </row>
    <row r="24" spans="1:45" s="203" customFormat="1" ht="15" customHeight="1">
      <c r="A24" s="202"/>
      <c r="B24" s="192"/>
      <c r="C24" s="209">
        <v>615151</v>
      </c>
      <c r="D24" s="210">
        <v>61551</v>
      </c>
      <c r="E24" s="215" t="s">
        <v>4</v>
      </c>
      <c r="F24" s="212"/>
      <c r="G24" s="213"/>
      <c r="H24" s="214"/>
      <c r="I24" s="212"/>
      <c r="J24" s="213"/>
      <c r="K24" s="214"/>
      <c r="L24" s="212"/>
      <c r="M24" s="213"/>
      <c r="N24" s="214"/>
      <c r="O24" s="212"/>
      <c r="P24" s="213"/>
      <c r="Q24" s="214"/>
      <c r="R24" s="212"/>
      <c r="S24" s="213"/>
      <c r="T24" s="214"/>
      <c r="U24" s="212"/>
      <c r="V24" s="213"/>
      <c r="W24" s="214"/>
      <c r="X24" s="212"/>
      <c r="Y24" s="213"/>
      <c r="Z24" s="214"/>
      <c r="AA24" s="212"/>
      <c r="AB24" s="213"/>
      <c r="AC24" s="214"/>
      <c r="AD24" s="287"/>
      <c r="AE24" s="289"/>
      <c r="AF24" s="288"/>
      <c r="AG24" s="287"/>
      <c r="AH24" s="289"/>
      <c r="AI24" s="288"/>
      <c r="AJ24" s="287"/>
      <c r="AK24" s="289"/>
      <c r="AL24" s="288"/>
      <c r="AM24" s="206">
        <f t="shared" si="0"/>
        <v>0</v>
      </c>
      <c r="AN24" s="207">
        <f t="shared" si="1"/>
        <v>0</v>
      </c>
      <c r="AO24" s="208">
        <f t="shared" si="2"/>
        <v>0</v>
      </c>
      <c r="AP24" s="206">
        <f t="shared" si="3"/>
        <v>0</v>
      </c>
      <c r="AQ24" s="207">
        <f t="shared" si="4"/>
        <v>0</v>
      </c>
      <c r="AR24" s="208">
        <f t="shared" si="5"/>
        <v>0</v>
      </c>
      <c r="AS24" s="202"/>
    </row>
    <row r="25" spans="1:45" s="203" customFormat="1" ht="15" customHeight="1">
      <c r="A25" s="202"/>
      <c r="B25" s="192"/>
      <c r="C25" s="209">
        <v>615162</v>
      </c>
      <c r="D25" s="210">
        <v>61562</v>
      </c>
      <c r="E25" s="215" t="s">
        <v>2</v>
      </c>
      <c r="F25" s="212"/>
      <c r="G25" s="213"/>
      <c r="H25" s="214"/>
      <c r="I25" s="212"/>
      <c r="J25" s="213"/>
      <c r="K25" s="214"/>
      <c r="L25" s="212"/>
      <c r="M25" s="213"/>
      <c r="N25" s="214"/>
      <c r="O25" s="212"/>
      <c r="P25" s="213"/>
      <c r="Q25" s="214"/>
      <c r="R25" s="212"/>
      <c r="S25" s="213"/>
      <c r="T25" s="214"/>
      <c r="U25" s="212"/>
      <c r="V25" s="213"/>
      <c r="W25" s="214"/>
      <c r="X25" s="212"/>
      <c r="Y25" s="213"/>
      <c r="Z25" s="214"/>
      <c r="AA25" s="212"/>
      <c r="AB25" s="213"/>
      <c r="AC25" s="214"/>
      <c r="AD25" s="287"/>
      <c r="AE25" s="289"/>
      <c r="AF25" s="288"/>
      <c r="AG25" s="287"/>
      <c r="AH25" s="289"/>
      <c r="AI25" s="288"/>
      <c r="AJ25" s="287"/>
      <c r="AK25" s="289"/>
      <c r="AL25" s="288"/>
      <c r="AM25" s="206">
        <f t="shared" si="0"/>
        <v>0</v>
      </c>
      <c r="AN25" s="207">
        <f t="shared" si="1"/>
        <v>0</v>
      </c>
      <c r="AO25" s="208">
        <f t="shared" si="2"/>
        <v>0</v>
      </c>
      <c r="AP25" s="206">
        <f t="shared" si="3"/>
        <v>0</v>
      </c>
      <c r="AQ25" s="207">
        <f t="shared" si="4"/>
        <v>0</v>
      </c>
      <c r="AR25" s="208">
        <f t="shared" si="5"/>
        <v>0</v>
      </c>
      <c r="AS25" s="202"/>
    </row>
    <row r="26" spans="1:45" s="203" customFormat="1" ht="24">
      <c r="A26" s="202"/>
      <c r="B26" s="192"/>
      <c r="C26" s="209">
        <v>61681</v>
      </c>
      <c r="D26" s="210">
        <v>61681</v>
      </c>
      <c r="E26" s="215" t="s">
        <v>122</v>
      </c>
      <c r="F26" s="287"/>
      <c r="G26" s="289"/>
      <c r="H26" s="288"/>
      <c r="I26" s="287"/>
      <c r="J26" s="289"/>
      <c r="K26" s="288"/>
      <c r="L26" s="287"/>
      <c r="M26" s="289"/>
      <c r="N26" s="288"/>
      <c r="O26" s="206">
        <f>+F26+I26+L26</f>
        <v>0</v>
      </c>
      <c r="P26" s="207">
        <f t="shared" si="7"/>
        <v>0</v>
      </c>
      <c r="Q26" s="208">
        <f t="shared" si="8"/>
        <v>0</v>
      </c>
      <c r="R26" s="287"/>
      <c r="S26" s="289"/>
      <c r="T26" s="288"/>
      <c r="U26" s="287"/>
      <c r="V26" s="289"/>
      <c r="W26" s="288"/>
      <c r="X26" s="287"/>
      <c r="Y26" s="289"/>
      <c r="Z26" s="288"/>
      <c r="AA26" s="206">
        <f>+R26+U26+X26</f>
        <v>0</v>
      </c>
      <c r="AB26" s="207">
        <f>+S26+V26+Y26</f>
        <v>0</v>
      </c>
      <c r="AC26" s="208">
        <f>+T26+W26+Z26</f>
        <v>0</v>
      </c>
      <c r="AD26" s="287"/>
      <c r="AE26" s="289"/>
      <c r="AF26" s="288"/>
      <c r="AG26" s="287"/>
      <c r="AH26" s="289"/>
      <c r="AI26" s="288"/>
      <c r="AJ26" s="287"/>
      <c r="AK26" s="289"/>
      <c r="AL26" s="288"/>
      <c r="AM26" s="206">
        <f t="shared" si="0"/>
        <v>0</v>
      </c>
      <c r="AN26" s="207">
        <f t="shared" si="1"/>
        <v>0</v>
      </c>
      <c r="AO26" s="208">
        <f t="shared" si="2"/>
        <v>0</v>
      </c>
      <c r="AP26" s="206">
        <f t="shared" si="3"/>
        <v>0</v>
      </c>
      <c r="AQ26" s="207">
        <f t="shared" si="4"/>
        <v>0</v>
      </c>
      <c r="AR26" s="208">
        <f t="shared" si="5"/>
        <v>0</v>
      </c>
      <c r="AS26" s="202"/>
    </row>
    <row r="27" spans="1:45" s="203" customFormat="1" ht="24">
      <c r="A27" s="202"/>
      <c r="B27" s="192"/>
      <c r="C27" s="209"/>
      <c r="D27" s="210">
        <v>62</v>
      </c>
      <c r="E27" s="215" t="s">
        <v>182</v>
      </c>
      <c r="F27" s="287"/>
      <c r="G27" s="289"/>
      <c r="H27" s="288"/>
      <c r="I27" s="287"/>
      <c r="J27" s="289"/>
      <c r="K27" s="288"/>
      <c r="L27" s="287"/>
      <c r="M27" s="289"/>
      <c r="N27" s="288"/>
      <c r="O27" s="206">
        <f t="shared" si="6"/>
        <v>0</v>
      </c>
      <c r="P27" s="207">
        <f t="shared" si="7"/>
        <v>0</v>
      </c>
      <c r="Q27" s="208">
        <f t="shared" si="8"/>
        <v>0</v>
      </c>
      <c r="R27" s="212"/>
      <c r="S27" s="213"/>
      <c r="T27" s="214"/>
      <c r="U27" s="212"/>
      <c r="V27" s="213"/>
      <c r="W27" s="214"/>
      <c r="X27" s="212"/>
      <c r="Y27" s="213"/>
      <c r="Z27" s="214"/>
      <c r="AA27" s="212"/>
      <c r="AB27" s="213"/>
      <c r="AC27" s="214"/>
      <c r="AD27" s="212"/>
      <c r="AE27" s="213"/>
      <c r="AF27" s="214"/>
      <c r="AG27" s="212"/>
      <c r="AH27" s="213"/>
      <c r="AI27" s="214"/>
      <c r="AJ27" s="212"/>
      <c r="AK27" s="213"/>
      <c r="AL27" s="214"/>
      <c r="AM27" s="212"/>
      <c r="AN27" s="213"/>
      <c r="AO27" s="214"/>
      <c r="AP27" s="206">
        <f t="shared" si="3"/>
        <v>0</v>
      </c>
      <c r="AQ27" s="207">
        <f t="shared" si="4"/>
        <v>0</v>
      </c>
      <c r="AR27" s="208">
        <f t="shared" si="5"/>
        <v>0</v>
      </c>
      <c r="AS27" s="202"/>
    </row>
    <row r="28" spans="1:45" s="203" customFormat="1" ht="15" customHeight="1">
      <c r="A28" s="202"/>
      <c r="B28" s="192"/>
      <c r="C28" s="209">
        <v>621</v>
      </c>
      <c r="D28" s="210">
        <v>621</v>
      </c>
      <c r="E28" s="215" t="s">
        <v>3</v>
      </c>
      <c r="F28" s="287"/>
      <c r="G28" s="289"/>
      <c r="H28" s="288"/>
      <c r="I28" s="287"/>
      <c r="J28" s="289"/>
      <c r="K28" s="288"/>
      <c r="L28" s="287"/>
      <c r="M28" s="289"/>
      <c r="N28" s="288"/>
      <c r="O28" s="206">
        <f t="shared" si="6"/>
        <v>0</v>
      </c>
      <c r="P28" s="207">
        <f t="shared" si="7"/>
        <v>0</v>
      </c>
      <c r="Q28" s="208">
        <f t="shared" si="8"/>
        <v>0</v>
      </c>
      <c r="R28" s="287"/>
      <c r="S28" s="289"/>
      <c r="T28" s="288"/>
      <c r="U28" s="287"/>
      <c r="V28" s="289"/>
      <c r="W28" s="288"/>
      <c r="X28" s="287"/>
      <c r="Y28" s="289"/>
      <c r="Z28" s="288"/>
      <c r="AA28" s="206">
        <f>+R28+U28+X28</f>
        <v>0</v>
      </c>
      <c r="AB28" s="207">
        <f>+S28+V28+Y28</f>
        <v>0</v>
      </c>
      <c r="AC28" s="208">
        <f>+T28+W28+Z28</f>
        <v>0</v>
      </c>
      <c r="AD28" s="287"/>
      <c r="AE28" s="289"/>
      <c r="AF28" s="288"/>
      <c r="AG28" s="287"/>
      <c r="AH28" s="289"/>
      <c r="AI28" s="288"/>
      <c r="AJ28" s="287"/>
      <c r="AK28" s="289"/>
      <c r="AL28" s="288"/>
      <c r="AM28" s="206">
        <f t="shared" si="0"/>
        <v>0</v>
      </c>
      <c r="AN28" s="207">
        <f t="shared" si="1"/>
        <v>0</v>
      </c>
      <c r="AO28" s="208">
        <f t="shared" si="2"/>
        <v>0</v>
      </c>
      <c r="AP28" s="206">
        <f t="shared" si="3"/>
        <v>0</v>
      </c>
      <c r="AQ28" s="207">
        <f t="shared" si="4"/>
        <v>0</v>
      </c>
      <c r="AR28" s="208">
        <f t="shared" si="5"/>
        <v>0</v>
      </c>
      <c r="AS28" s="202"/>
    </row>
    <row r="29" spans="1:45" s="203" customFormat="1" ht="15" customHeight="1">
      <c r="A29" s="202"/>
      <c r="B29" s="192"/>
      <c r="C29" s="209">
        <v>6211</v>
      </c>
      <c r="D29" s="210">
        <v>62113</v>
      </c>
      <c r="E29" s="215" t="s">
        <v>123</v>
      </c>
      <c r="F29" s="212"/>
      <c r="G29" s="213"/>
      <c r="H29" s="214"/>
      <c r="I29" s="212"/>
      <c r="J29" s="213"/>
      <c r="K29" s="214"/>
      <c r="L29" s="212"/>
      <c r="M29" s="213"/>
      <c r="N29" s="214"/>
      <c r="O29" s="212"/>
      <c r="P29" s="213"/>
      <c r="Q29" s="214"/>
      <c r="R29" s="212"/>
      <c r="S29" s="213"/>
      <c r="T29" s="214"/>
      <c r="U29" s="212"/>
      <c r="V29" s="213"/>
      <c r="W29" s="214"/>
      <c r="X29" s="212"/>
      <c r="Y29" s="213"/>
      <c r="Z29" s="214"/>
      <c r="AA29" s="212"/>
      <c r="AB29" s="213"/>
      <c r="AC29" s="214"/>
      <c r="AD29" s="287"/>
      <c r="AE29" s="289"/>
      <c r="AF29" s="288"/>
      <c r="AG29" s="287"/>
      <c r="AH29" s="289"/>
      <c r="AI29" s="288"/>
      <c r="AJ29" s="287"/>
      <c r="AK29" s="289"/>
      <c r="AL29" s="288"/>
      <c r="AM29" s="206">
        <f t="shared" si="0"/>
        <v>0</v>
      </c>
      <c r="AN29" s="207">
        <f t="shared" si="1"/>
        <v>0</v>
      </c>
      <c r="AO29" s="208">
        <f t="shared" si="2"/>
        <v>0</v>
      </c>
      <c r="AP29" s="206">
        <f t="shared" si="3"/>
        <v>0</v>
      </c>
      <c r="AQ29" s="207">
        <f t="shared" si="4"/>
        <v>0</v>
      </c>
      <c r="AR29" s="208">
        <f t="shared" si="5"/>
        <v>0</v>
      </c>
      <c r="AS29" s="202"/>
    </row>
    <row r="30" spans="1:45" s="203" customFormat="1" ht="15" customHeight="1">
      <c r="A30" s="202"/>
      <c r="B30" s="192"/>
      <c r="C30" s="216">
        <v>6223</v>
      </c>
      <c r="D30" s="210">
        <v>6223</v>
      </c>
      <c r="E30" s="215" t="s">
        <v>124</v>
      </c>
      <c r="F30" s="212"/>
      <c r="G30" s="213"/>
      <c r="H30" s="214"/>
      <c r="I30" s="212"/>
      <c r="J30" s="213"/>
      <c r="K30" s="214"/>
      <c r="L30" s="212"/>
      <c r="M30" s="213"/>
      <c r="N30" s="214"/>
      <c r="O30" s="212"/>
      <c r="P30" s="213"/>
      <c r="Q30" s="214"/>
      <c r="R30" s="212"/>
      <c r="S30" s="213"/>
      <c r="T30" s="214"/>
      <c r="U30" s="212"/>
      <c r="V30" s="213"/>
      <c r="W30" s="214"/>
      <c r="X30" s="212"/>
      <c r="Y30" s="213"/>
      <c r="Z30" s="214"/>
      <c r="AA30" s="212"/>
      <c r="AB30" s="213"/>
      <c r="AC30" s="214"/>
      <c r="AD30" s="287"/>
      <c r="AE30" s="289"/>
      <c r="AF30" s="288"/>
      <c r="AG30" s="287"/>
      <c r="AH30" s="289"/>
      <c r="AI30" s="288"/>
      <c r="AJ30" s="287"/>
      <c r="AK30" s="289"/>
      <c r="AL30" s="288"/>
      <c r="AM30" s="206">
        <f t="shared" si="0"/>
        <v>0</v>
      </c>
      <c r="AN30" s="207">
        <f t="shared" si="1"/>
        <v>0</v>
      </c>
      <c r="AO30" s="208">
        <f t="shared" si="2"/>
        <v>0</v>
      </c>
      <c r="AP30" s="206">
        <f t="shared" si="3"/>
        <v>0</v>
      </c>
      <c r="AQ30" s="207">
        <f t="shared" si="4"/>
        <v>0</v>
      </c>
      <c r="AR30" s="208">
        <f t="shared" si="5"/>
        <v>0</v>
      </c>
      <c r="AS30" s="202"/>
    </row>
    <row r="31" spans="1:45" s="203" customFormat="1" ht="15" customHeight="1">
      <c r="A31" s="202"/>
      <c r="B31" s="192"/>
      <c r="C31" s="216">
        <v>6245</v>
      </c>
      <c r="D31" s="210">
        <v>6242</v>
      </c>
      <c r="E31" s="215" t="s">
        <v>125</v>
      </c>
      <c r="F31" s="286"/>
      <c r="G31" s="288"/>
      <c r="H31" s="288"/>
      <c r="I31" s="286"/>
      <c r="J31" s="288"/>
      <c r="K31" s="288"/>
      <c r="L31" s="286"/>
      <c r="M31" s="288"/>
      <c r="N31" s="288"/>
      <c r="O31" s="206">
        <f t="shared" si="6"/>
        <v>0</v>
      </c>
      <c r="P31" s="207">
        <f t="shared" si="7"/>
        <v>0</v>
      </c>
      <c r="Q31" s="208">
        <f t="shared" si="8"/>
        <v>0</v>
      </c>
      <c r="R31" s="286"/>
      <c r="S31" s="288"/>
      <c r="T31" s="288"/>
      <c r="U31" s="286"/>
      <c r="V31" s="288"/>
      <c r="W31" s="288"/>
      <c r="X31" s="286"/>
      <c r="Y31" s="288"/>
      <c r="Z31" s="288"/>
      <c r="AA31" s="206">
        <f>+R31+U31+X31</f>
        <v>0</v>
      </c>
      <c r="AB31" s="207">
        <f>+S31+V31+Y31</f>
        <v>0</v>
      </c>
      <c r="AC31" s="208">
        <f>+T31+W31+Z31</f>
        <v>0</v>
      </c>
      <c r="AD31" s="286"/>
      <c r="AE31" s="288"/>
      <c r="AF31" s="288"/>
      <c r="AG31" s="286"/>
      <c r="AH31" s="288"/>
      <c r="AI31" s="288"/>
      <c r="AJ31" s="286"/>
      <c r="AK31" s="288"/>
      <c r="AL31" s="288"/>
      <c r="AM31" s="206">
        <f t="shared" si="0"/>
        <v>0</v>
      </c>
      <c r="AN31" s="207">
        <f t="shared" si="1"/>
        <v>0</v>
      </c>
      <c r="AO31" s="208">
        <f t="shared" si="2"/>
        <v>0</v>
      </c>
      <c r="AP31" s="206">
        <f t="shared" si="3"/>
        <v>0</v>
      </c>
      <c r="AQ31" s="207">
        <f t="shared" si="4"/>
        <v>0</v>
      </c>
      <c r="AR31" s="208">
        <f t="shared" si="5"/>
        <v>0</v>
      </c>
      <c r="AS31" s="202"/>
    </row>
    <row r="32" spans="1:45" s="203" customFormat="1" ht="15" customHeight="1">
      <c r="A32" s="202"/>
      <c r="B32" s="192"/>
      <c r="C32" s="216"/>
      <c r="D32" s="210">
        <v>628</v>
      </c>
      <c r="E32" s="215" t="s">
        <v>167</v>
      </c>
      <c r="F32" s="287"/>
      <c r="G32" s="289"/>
      <c r="H32" s="288"/>
      <c r="I32" s="287"/>
      <c r="J32" s="289"/>
      <c r="K32" s="288"/>
      <c r="L32" s="287"/>
      <c r="M32" s="289"/>
      <c r="N32" s="288"/>
      <c r="O32" s="206">
        <f t="shared" si="6"/>
        <v>0</v>
      </c>
      <c r="P32" s="207">
        <f t="shared" si="7"/>
        <v>0</v>
      </c>
      <c r="Q32" s="208">
        <f t="shared" si="8"/>
        <v>0</v>
      </c>
      <c r="R32" s="212"/>
      <c r="S32" s="213"/>
      <c r="T32" s="214"/>
      <c r="U32" s="212"/>
      <c r="V32" s="213"/>
      <c r="W32" s="214"/>
      <c r="X32" s="212"/>
      <c r="Y32" s="213"/>
      <c r="Z32" s="214"/>
      <c r="AA32" s="212"/>
      <c r="AB32" s="213"/>
      <c r="AC32" s="214"/>
      <c r="AD32" s="212"/>
      <c r="AE32" s="213"/>
      <c r="AF32" s="214"/>
      <c r="AG32" s="212"/>
      <c r="AH32" s="213"/>
      <c r="AI32" s="214"/>
      <c r="AJ32" s="212"/>
      <c r="AK32" s="213"/>
      <c r="AL32" s="214"/>
      <c r="AM32" s="212"/>
      <c r="AN32" s="213"/>
      <c r="AO32" s="214"/>
      <c r="AP32" s="206">
        <f t="shared" si="3"/>
        <v>0</v>
      </c>
      <c r="AQ32" s="207">
        <f t="shared" si="4"/>
        <v>0</v>
      </c>
      <c r="AR32" s="208">
        <f t="shared" si="5"/>
        <v>0</v>
      </c>
      <c r="AS32" s="202"/>
    </row>
    <row r="33" spans="1:45" s="203" customFormat="1" ht="15" customHeight="1">
      <c r="A33" s="202"/>
      <c r="B33" s="192"/>
      <c r="C33" s="216"/>
      <c r="D33" s="210">
        <v>6281</v>
      </c>
      <c r="E33" s="215" t="s">
        <v>168</v>
      </c>
      <c r="F33" s="287"/>
      <c r="G33" s="289"/>
      <c r="H33" s="288"/>
      <c r="I33" s="287"/>
      <c r="J33" s="289"/>
      <c r="K33" s="288"/>
      <c r="L33" s="287"/>
      <c r="M33" s="289"/>
      <c r="N33" s="288"/>
      <c r="O33" s="206">
        <f t="shared" si="6"/>
        <v>0</v>
      </c>
      <c r="P33" s="207">
        <f t="shared" si="7"/>
        <v>0</v>
      </c>
      <c r="Q33" s="208">
        <f t="shared" si="8"/>
        <v>0</v>
      </c>
      <c r="R33" s="287"/>
      <c r="S33" s="289"/>
      <c r="T33" s="288"/>
      <c r="U33" s="287"/>
      <c r="V33" s="289"/>
      <c r="W33" s="288"/>
      <c r="X33" s="287"/>
      <c r="Y33" s="289"/>
      <c r="Z33" s="288"/>
      <c r="AA33" s="206">
        <f aca="true" t="shared" si="12" ref="AA33:AC36">+R33+U33+X33</f>
        <v>0</v>
      </c>
      <c r="AB33" s="207">
        <f t="shared" si="12"/>
        <v>0</v>
      </c>
      <c r="AC33" s="208">
        <f t="shared" si="12"/>
        <v>0</v>
      </c>
      <c r="AD33" s="212"/>
      <c r="AE33" s="213"/>
      <c r="AF33" s="214"/>
      <c r="AG33" s="212"/>
      <c r="AH33" s="213"/>
      <c r="AI33" s="214"/>
      <c r="AJ33" s="212"/>
      <c r="AK33" s="213"/>
      <c r="AL33" s="214"/>
      <c r="AM33" s="212"/>
      <c r="AN33" s="213"/>
      <c r="AO33" s="214"/>
      <c r="AP33" s="206">
        <f t="shared" si="3"/>
        <v>0</v>
      </c>
      <c r="AQ33" s="207">
        <f t="shared" si="4"/>
        <v>0</v>
      </c>
      <c r="AR33" s="208">
        <f t="shared" si="5"/>
        <v>0</v>
      </c>
      <c r="AS33" s="202"/>
    </row>
    <row r="34" spans="1:45" s="203" customFormat="1" ht="15" customHeight="1">
      <c r="A34" s="202"/>
      <c r="B34" s="192"/>
      <c r="C34" s="216"/>
      <c r="D34" s="210">
        <v>6283</v>
      </c>
      <c r="E34" s="215" t="s">
        <v>169</v>
      </c>
      <c r="F34" s="287"/>
      <c r="G34" s="289"/>
      <c r="H34" s="288"/>
      <c r="I34" s="287"/>
      <c r="J34" s="289"/>
      <c r="K34" s="288"/>
      <c r="L34" s="287"/>
      <c r="M34" s="289"/>
      <c r="N34" s="288"/>
      <c r="O34" s="206">
        <f t="shared" si="6"/>
        <v>0</v>
      </c>
      <c r="P34" s="207">
        <f t="shared" si="7"/>
        <v>0</v>
      </c>
      <c r="Q34" s="208">
        <f t="shared" si="8"/>
        <v>0</v>
      </c>
      <c r="R34" s="287"/>
      <c r="S34" s="289"/>
      <c r="T34" s="288"/>
      <c r="U34" s="287"/>
      <c r="V34" s="289"/>
      <c r="W34" s="288"/>
      <c r="X34" s="287"/>
      <c r="Y34" s="289"/>
      <c r="Z34" s="288"/>
      <c r="AA34" s="206">
        <f t="shared" si="12"/>
        <v>0</v>
      </c>
      <c r="AB34" s="207">
        <f t="shared" si="12"/>
        <v>0</v>
      </c>
      <c r="AC34" s="208">
        <f t="shared" si="12"/>
        <v>0</v>
      </c>
      <c r="AD34" s="212"/>
      <c r="AE34" s="213"/>
      <c r="AF34" s="214"/>
      <c r="AG34" s="212"/>
      <c r="AH34" s="213"/>
      <c r="AI34" s="214"/>
      <c r="AJ34" s="212"/>
      <c r="AK34" s="213"/>
      <c r="AL34" s="214"/>
      <c r="AM34" s="212"/>
      <c r="AN34" s="213"/>
      <c r="AO34" s="214"/>
      <c r="AP34" s="206">
        <f t="shared" si="3"/>
        <v>0</v>
      </c>
      <c r="AQ34" s="207">
        <f t="shared" si="4"/>
        <v>0</v>
      </c>
      <c r="AR34" s="208">
        <f t="shared" si="5"/>
        <v>0</v>
      </c>
      <c r="AS34" s="202"/>
    </row>
    <row r="35" spans="1:45" s="203" customFormat="1" ht="15" customHeight="1">
      <c r="A35" s="202"/>
      <c r="B35" s="192"/>
      <c r="C35" s="209">
        <v>631</v>
      </c>
      <c r="D35" s="217">
        <v>631</v>
      </c>
      <c r="E35" s="211" t="s">
        <v>126</v>
      </c>
      <c r="F35" s="287"/>
      <c r="G35" s="289"/>
      <c r="H35" s="288"/>
      <c r="I35" s="287"/>
      <c r="J35" s="289"/>
      <c r="K35" s="288"/>
      <c r="L35" s="287"/>
      <c r="M35" s="289"/>
      <c r="N35" s="288"/>
      <c r="O35" s="206">
        <f t="shared" si="6"/>
        <v>0</v>
      </c>
      <c r="P35" s="207">
        <f t="shared" si="7"/>
        <v>0</v>
      </c>
      <c r="Q35" s="208">
        <f t="shared" si="8"/>
        <v>0</v>
      </c>
      <c r="R35" s="287"/>
      <c r="S35" s="289"/>
      <c r="T35" s="288"/>
      <c r="U35" s="287"/>
      <c r="V35" s="289"/>
      <c r="W35" s="288"/>
      <c r="X35" s="287"/>
      <c r="Y35" s="289"/>
      <c r="Z35" s="288"/>
      <c r="AA35" s="206">
        <f t="shared" si="12"/>
        <v>0</v>
      </c>
      <c r="AB35" s="207">
        <f t="shared" si="12"/>
        <v>0</v>
      </c>
      <c r="AC35" s="208">
        <f t="shared" si="12"/>
        <v>0</v>
      </c>
      <c r="AD35" s="287"/>
      <c r="AE35" s="289"/>
      <c r="AF35" s="288"/>
      <c r="AG35" s="287"/>
      <c r="AH35" s="289"/>
      <c r="AI35" s="288"/>
      <c r="AJ35" s="287"/>
      <c r="AK35" s="289"/>
      <c r="AL35" s="288"/>
      <c r="AM35" s="206">
        <f t="shared" si="0"/>
        <v>0</v>
      </c>
      <c r="AN35" s="207">
        <f t="shared" si="1"/>
        <v>0</v>
      </c>
      <c r="AO35" s="208">
        <f t="shared" si="2"/>
        <v>0</v>
      </c>
      <c r="AP35" s="206">
        <f t="shared" si="3"/>
        <v>0</v>
      </c>
      <c r="AQ35" s="207">
        <f t="shared" si="4"/>
        <v>0</v>
      </c>
      <c r="AR35" s="208">
        <f t="shared" si="5"/>
        <v>0</v>
      </c>
      <c r="AS35" s="202"/>
    </row>
    <row r="36" spans="1:45" s="203" customFormat="1" ht="15" customHeight="1">
      <c r="A36" s="202"/>
      <c r="B36" s="192"/>
      <c r="C36" s="209">
        <v>633</v>
      </c>
      <c r="D36" s="217">
        <v>633</v>
      </c>
      <c r="E36" s="211" t="s">
        <v>127</v>
      </c>
      <c r="F36" s="287"/>
      <c r="G36" s="289"/>
      <c r="H36" s="288"/>
      <c r="I36" s="287"/>
      <c r="J36" s="289"/>
      <c r="K36" s="288"/>
      <c r="L36" s="287"/>
      <c r="M36" s="289"/>
      <c r="N36" s="288"/>
      <c r="O36" s="206">
        <f t="shared" si="6"/>
        <v>0</v>
      </c>
      <c r="P36" s="207">
        <f t="shared" si="7"/>
        <v>0</v>
      </c>
      <c r="Q36" s="208">
        <f t="shared" si="8"/>
        <v>0</v>
      </c>
      <c r="R36" s="287"/>
      <c r="S36" s="289"/>
      <c r="T36" s="288"/>
      <c r="U36" s="287"/>
      <c r="V36" s="289"/>
      <c r="W36" s="288"/>
      <c r="X36" s="287"/>
      <c r="Y36" s="289"/>
      <c r="Z36" s="288"/>
      <c r="AA36" s="206">
        <f t="shared" si="12"/>
        <v>0</v>
      </c>
      <c r="AB36" s="207">
        <f t="shared" si="12"/>
        <v>0</v>
      </c>
      <c r="AC36" s="208">
        <f t="shared" si="12"/>
        <v>0</v>
      </c>
      <c r="AD36" s="287"/>
      <c r="AE36" s="289"/>
      <c r="AF36" s="288"/>
      <c r="AG36" s="287"/>
      <c r="AH36" s="289"/>
      <c r="AI36" s="288"/>
      <c r="AJ36" s="287"/>
      <c r="AK36" s="289"/>
      <c r="AL36" s="288"/>
      <c r="AM36" s="206">
        <f t="shared" si="0"/>
        <v>0</v>
      </c>
      <c r="AN36" s="207">
        <f t="shared" si="1"/>
        <v>0</v>
      </c>
      <c r="AO36" s="208">
        <f t="shared" si="2"/>
        <v>0</v>
      </c>
      <c r="AP36" s="206">
        <f t="shared" si="3"/>
        <v>0</v>
      </c>
      <c r="AQ36" s="207">
        <f t="shared" si="4"/>
        <v>0</v>
      </c>
      <c r="AR36" s="208">
        <f t="shared" si="5"/>
        <v>0</v>
      </c>
      <c r="AS36" s="202"/>
    </row>
    <row r="37" spans="1:45" s="203" customFormat="1" ht="15" customHeight="1">
      <c r="A37" s="202"/>
      <c r="B37" s="192"/>
      <c r="C37" s="209"/>
      <c r="D37" s="217">
        <v>635</v>
      </c>
      <c r="E37" s="211" t="s">
        <v>170</v>
      </c>
      <c r="F37" s="287"/>
      <c r="G37" s="289"/>
      <c r="H37" s="288"/>
      <c r="I37" s="287"/>
      <c r="J37" s="289"/>
      <c r="K37" s="288"/>
      <c r="L37" s="287"/>
      <c r="M37" s="289"/>
      <c r="N37" s="288"/>
      <c r="O37" s="206">
        <f t="shared" si="6"/>
        <v>0</v>
      </c>
      <c r="P37" s="207">
        <f t="shared" si="7"/>
        <v>0</v>
      </c>
      <c r="Q37" s="208">
        <f t="shared" si="8"/>
        <v>0</v>
      </c>
      <c r="R37" s="212"/>
      <c r="S37" s="213"/>
      <c r="T37" s="214"/>
      <c r="U37" s="212"/>
      <c r="V37" s="213"/>
      <c r="W37" s="214"/>
      <c r="X37" s="212"/>
      <c r="Y37" s="213"/>
      <c r="Z37" s="214"/>
      <c r="AA37" s="212"/>
      <c r="AB37" s="213"/>
      <c r="AC37" s="214"/>
      <c r="AD37" s="212"/>
      <c r="AE37" s="213"/>
      <c r="AF37" s="214"/>
      <c r="AG37" s="212"/>
      <c r="AH37" s="213"/>
      <c r="AI37" s="214"/>
      <c r="AJ37" s="212"/>
      <c r="AK37" s="213"/>
      <c r="AL37" s="214"/>
      <c r="AM37" s="212"/>
      <c r="AN37" s="213"/>
      <c r="AO37" s="214"/>
      <c r="AP37" s="206">
        <f t="shared" si="3"/>
        <v>0</v>
      </c>
      <c r="AQ37" s="207">
        <f t="shared" si="4"/>
        <v>0</v>
      </c>
      <c r="AR37" s="208">
        <f t="shared" si="5"/>
        <v>0</v>
      </c>
      <c r="AS37" s="202"/>
    </row>
    <row r="38" spans="1:45" s="203" customFormat="1" ht="15" customHeight="1">
      <c r="A38" s="202"/>
      <c r="B38" s="192"/>
      <c r="C38" s="209"/>
      <c r="D38" s="217">
        <v>637</v>
      </c>
      <c r="E38" s="211" t="s">
        <v>171</v>
      </c>
      <c r="F38" s="287"/>
      <c r="G38" s="289"/>
      <c r="H38" s="288"/>
      <c r="I38" s="287"/>
      <c r="J38" s="289"/>
      <c r="K38" s="288"/>
      <c r="L38" s="287"/>
      <c r="M38" s="289"/>
      <c r="N38" s="288"/>
      <c r="O38" s="206">
        <f t="shared" si="6"/>
        <v>0</v>
      </c>
      <c r="P38" s="207">
        <f t="shared" si="7"/>
        <v>0</v>
      </c>
      <c r="Q38" s="208">
        <f t="shared" si="8"/>
        <v>0</v>
      </c>
      <c r="R38" s="212"/>
      <c r="S38" s="213"/>
      <c r="T38" s="214"/>
      <c r="U38" s="212"/>
      <c r="V38" s="213"/>
      <c r="W38" s="214"/>
      <c r="X38" s="212"/>
      <c r="Y38" s="213"/>
      <c r="Z38" s="214"/>
      <c r="AA38" s="212"/>
      <c r="AB38" s="213"/>
      <c r="AC38" s="214"/>
      <c r="AD38" s="212"/>
      <c r="AE38" s="213"/>
      <c r="AF38" s="214"/>
      <c r="AG38" s="212"/>
      <c r="AH38" s="213"/>
      <c r="AI38" s="214"/>
      <c r="AJ38" s="212"/>
      <c r="AK38" s="213"/>
      <c r="AL38" s="214"/>
      <c r="AM38" s="212"/>
      <c r="AN38" s="213"/>
      <c r="AO38" s="214"/>
      <c r="AP38" s="206">
        <f t="shared" si="3"/>
        <v>0</v>
      </c>
      <c r="AQ38" s="207">
        <f t="shared" si="4"/>
        <v>0</v>
      </c>
      <c r="AR38" s="208">
        <f t="shared" si="5"/>
        <v>0</v>
      </c>
      <c r="AS38" s="202"/>
    </row>
    <row r="39" spans="1:45" s="203" customFormat="1" ht="15" customHeight="1">
      <c r="A39" s="202"/>
      <c r="B39" s="192"/>
      <c r="C39" s="209">
        <v>64</v>
      </c>
      <c r="D39" s="217">
        <v>64</v>
      </c>
      <c r="E39" s="211" t="s">
        <v>128</v>
      </c>
      <c r="F39" s="287"/>
      <c r="G39" s="289"/>
      <c r="H39" s="288"/>
      <c r="I39" s="287"/>
      <c r="J39" s="289"/>
      <c r="K39" s="288"/>
      <c r="L39" s="287"/>
      <c r="M39" s="289"/>
      <c r="N39" s="288"/>
      <c r="O39" s="206">
        <f t="shared" si="6"/>
        <v>0</v>
      </c>
      <c r="P39" s="207">
        <f t="shared" si="7"/>
        <v>0</v>
      </c>
      <c r="Q39" s="208">
        <f t="shared" si="8"/>
        <v>0</v>
      </c>
      <c r="R39" s="287"/>
      <c r="S39" s="289"/>
      <c r="T39" s="288"/>
      <c r="U39" s="287"/>
      <c r="V39" s="289"/>
      <c r="W39" s="288"/>
      <c r="X39" s="287"/>
      <c r="Y39" s="289"/>
      <c r="Z39" s="288"/>
      <c r="AA39" s="206">
        <f>+R39+U39+X39</f>
        <v>0</v>
      </c>
      <c r="AB39" s="207">
        <f>+S39+V39+Y39</f>
        <v>0</v>
      </c>
      <c r="AC39" s="208">
        <f>+T39+W39+Z39</f>
        <v>0</v>
      </c>
      <c r="AD39" s="287"/>
      <c r="AE39" s="289"/>
      <c r="AF39" s="288"/>
      <c r="AG39" s="287"/>
      <c r="AH39" s="289"/>
      <c r="AI39" s="288"/>
      <c r="AJ39" s="287"/>
      <c r="AK39" s="289"/>
      <c r="AL39" s="288"/>
      <c r="AM39" s="206">
        <f t="shared" si="0"/>
        <v>0</v>
      </c>
      <c r="AN39" s="207">
        <f t="shared" si="1"/>
        <v>0</v>
      </c>
      <c r="AO39" s="208">
        <f t="shared" si="2"/>
        <v>0</v>
      </c>
      <c r="AP39" s="206">
        <f t="shared" si="3"/>
        <v>0</v>
      </c>
      <c r="AQ39" s="207">
        <f t="shared" si="4"/>
        <v>0</v>
      </c>
      <c r="AR39" s="208">
        <f t="shared" si="5"/>
        <v>0</v>
      </c>
      <c r="AS39" s="202"/>
    </row>
    <row r="40" spans="1:45" s="203" customFormat="1" ht="15" customHeight="1">
      <c r="A40" s="202"/>
      <c r="B40" s="192"/>
      <c r="C40" s="209"/>
      <c r="D40" s="217">
        <v>65</v>
      </c>
      <c r="E40" s="211" t="s">
        <v>172</v>
      </c>
      <c r="F40" s="287"/>
      <c r="G40" s="289"/>
      <c r="H40" s="288"/>
      <c r="I40" s="287"/>
      <c r="J40" s="289"/>
      <c r="K40" s="288"/>
      <c r="L40" s="287"/>
      <c r="M40" s="289"/>
      <c r="N40" s="288"/>
      <c r="O40" s="206">
        <f t="shared" si="6"/>
        <v>0</v>
      </c>
      <c r="P40" s="207">
        <f t="shared" si="7"/>
        <v>0</v>
      </c>
      <c r="Q40" s="208">
        <f t="shared" si="8"/>
        <v>0</v>
      </c>
      <c r="R40" s="212"/>
      <c r="S40" s="213"/>
      <c r="T40" s="214"/>
      <c r="U40" s="212"/>
      <c r="V40" s="213"/>
      <c r="W40" s="214"/>
      <c r="X40" s="212"/>
      <c r="Y40" s="213"/>
      <c r="Z40" s="214"/>
      <c r="AA40" s="212"/>
      <c r="AB40" s="213"/>
      <c r="AC40" s="214"/>
      <c r="AD40" s="212"/>
      <c r="AE40" s="213"/>
      <c r="AF40" s="214"/>
      <c r="AG40" s="212"/>
      <c r="AH40" s="213"/>
      <c r="AI40" s="214"/>
      <c r="AJ40" s="212"/>
      <c r="AK40" s="213"/>
      <c r="AL40" s="214"/>
      <c r="AM40" s="212"/>
      <c r="AN40" s="213"/>
      <c r="AO40" s="214"/>
      <c r="AP40" s="206">
        <f t="shared" si="3"/>
        <v>0</v>
      </c>
      <c r="AQ40" s="207">
        <f t="shared" si="4"/>
        <v>0</v>
      </c>
      <c r="AR40" s="208">
        <f t="shared" si="5"/>
        <v>0</v>
      </c>
      <c r="AS40" s="202"/>
    </row>
    <row r="41" spans="1:45" s="203" customFormat="1" ht="15" customHeight="1">
      <c r="A41" s="202"/>
      <c r="B41" s="192"/>
      <c r="C41" s="209"/>
      <c r="D41" s="217">
        <v>66</v>
      </c>
      <c r="E41" s="211" t="s">
        <v>173</v>
      </c>
      <c r="F41" s="287"/>
      <c r="G41" s="289"/>
      <c r="H41" s="288"/>
      <c r="I41" s="287"/>
      <c r="J41" s="289"/>
      <c r="K41" s="288"/>
      <c r="L41" s="287"/>
      <c r="M41" s="289"/>
      <c r="N41" s="288"/>
      <c r="O41" s="206">
        <f t="shared" si="6"/>
        <v>0</v>
      </c>
      <c r="P41" s="207">
        <f t="shared" si="7"/>
        <v>0</v>
      </c>
      <c r="Q41" s="208">
        <f t="shared" si="8"/>
        <v>0</v>
      </c>
      <c r="R41" s="212"/>
      <c r="S41" s="213"/>
      <c r="T41" s="214"/>
      <c r="U41" s="212"/>
      <c r="V41" s="213"/>
      <c r="W41" s="214"/>
      <c r="X41" s="212"/>
      <c r="Y41" s="213"/>
      <c r="Z41" s="214"/>
      <c r="AA41" s="212"/>
      <c r="AB41" s="213"/>
      <c r="AC41" s="214"/>
      <c r="AD41" s="212"/>
      <c r="AE41" s="213"/>
      <c r="AF41" s="214"/>
      <c r="AG41" s="212"/>
      <c r="AH41" s="213"/>
      <c r="AI41" s="214"/>
      <c r="AJ41" s="212"/>
      <c r="AK41" s="213"/>
      <c r="AL41" s="214"/>
      <c r="AM41" s="212"/>
      <c r="AN41" s="213"/>
      <c r="AO41" s="214"/>
      <c r="AP41" s="206">
        <f t="shared" si="3"/>
        <v>0</v>
      </c>
      <c r="AQ41" s="207">
        <f t="shared" si="4"/>
        <v>0</v>
      </c>
      <c r="AR41" s="208">
        <f t="shared" si="5"/>
        <v>0</v>
      </c>
      <c r="AS41" s="202"/>
    </row>
    <row r="42" spans="1:45" s="203" customFormat="1" ht="15" customHeight="1">
      <c r="A42" s="202"/>
      <c r="B42" s="192"/>
      <c r="C42" s="209"/>
      <c r="D42" s="217">
        <v>67</v>
      </c>
      <c r="E42" s="211" t="s">
        <v>156</v>
      </c>
      <c r="F42" s="287"/>
      <c r="G42" s="289"/>
      <c r="H42" s="288"/>
      <c r="I42" s="287"/>
      <c r="J42" s="289"/>
      <c r="K42" s="288"/>
      <c r="L42" s="287"/>
      <c r="M42" s="289"/>
      <c r="N42" s="288"/>
      <c r="O42" s="206">
        <f t="shared" si="6"/>
        <v>0</v>
      </c>
      <c r="P42" s="207">
        <f t="shared" si="7"/>
        <v>0</v>
      </c>
      <c r="Q42" s="208">
        <f t="shared" si="8"/>
        <v>0</v>
      </c>
      <c r="R42" s="287"/>
      <c r="S42" s="289"/>
      <c r="T42" s="288"/>
      <c r="U42" s="287"/>
      <c r="V42" s="289"/>
      <c r="W42" s="288"/>
      <c r="X42" s="287"/>
      <c r="Y42" s="289"/>
      <c r="Z42" s="288"/>
      <c r="AA42" s="206">
        <f aca="true" t="shared" si="13" ref="AA42:AC43">+R42+U42+X42</f>
        <v>0</v>
      </c>
      <c r="AB42" s="207">
        <f t="shared" si="13"/>
        <v>0</v>
      </c>
      <c r="AC42" s="208">
        <f t="shared" si="13"/>
        <v>0</v>
      </c>
      <c r="AD42" s="287"/>
      <c r="AE42" s="289"/>
      <c r="AF42" s="288"/>
      <c r="AG42" s="287"/>
      <c r="AH42" s="289"/>
      <c r="AI42" s="288"/>
      <c r="AJ42" s="287"/>
      <c r="AK42" s="289"/>
      <c r="AL42" s="288"/>
      <c r="AM42" s="206">
        <f t="shared" si="0"/>
        <v>0</v>
      </c>
      <c r="AN42" s="207">
        <f t="shared" si="1"/>
        <v>0</v>
      </c>
      <c r="AO42" s="208">
        <f t="shared" si="2"/>
        <v>0</v>
      </c>
      <c r="AP42" s="206">
        <f t="shared" si="3"/>
        <v>0</v>
      </c>
      <c r="AQ42" s="207">
        <f t="shared" si="4"/>
        <v>0</v>
      </c>
      <c r="AR42" s="208">
        <f t="shared" si="5"/>
        <v>0</v>
      </c>
      <c r="AS42" s="202"/>
    </row>
    <row r="43" spans="1:45" s="203" customFormat="1" ht="12.75">
      <c r="A43" s="202"/>
      <c r="B43" s="192"/>
      <c r="C43" s="216">
        <v>681</v>
      </c>
      <c r="D43" s="210">
        <v>681</v>
      </c>
      <c r="E43" s="215" t="s">
        <v>157</v>
      </c>
      <c r="F43" s="287"/>
      <c r="G43" s="289"/>
      <c r="H43" s="288"/>
      <c r="I43" s="287"/>
      <c r="J43" s="289"/>
      <c r="K43" s="288"/>
      <c r="L43" s="287"/>
      <c r="M43" s="289"/>
      <c r="N43" s="288"/>
      <c r="O43" s="206">
        <f t="shared" si="6"/>
        <v>0</v>
      </c>
      <c r="P43" s="207">
        <f t="shared" si="7"/>
        <v>0</v>
      </c>
      <c r="Q43" s="208">
        <f t="shared" si="8"/>
        <v>0</v>
      </c>
      <c r="R43" s="287"/>
      <c r="S43" s="289"/>
      <c r="T43" s="288"/>
      <c r="U43" s="287"/>
      <c r="V43" s="289"/>
      <c r="W43" s="288"/>
      <c r="X43" s="287"/>
      <c r="Y43" s="289"/>
      <c r="Z43" s="288"/>
      <c r="AA43" s="206">
        <f t="shared" si="13"/>
        <v>0</v>
      </c>
      <c r="AB43" s="207">
        <f t="shared" si="13"/>
        <v>0</v>
      </c>
      <c r="AC43" s="208">
        <f t="shared" si="13"/>
        <v>0</v>
      </c>
      <c r="AD43" s="212"/>
      <c r="AE43" s="213"/>
      <c r="AF43" s="214"/>
      <c r="AG43" s="212"/>
      <c r="AH43" s="213"/>
      <c r="AI43" s="214"/>
      <c r="AJ43" s="212"/>
      <c r="AK43" s="213"/>
      <c r="AL43" s="214"/>
      <c r="AM43" s="212"/>
      <c r="AN43" s="213"/>
      <c r="AO43" s="214"/>
      <c r="AP43" s="206">
        <f t="shared" si="3"/>
        <v>0</v>
      </c>
      <c r="AQ43" s="207">
        <f t="shared" si="4"/>
        <v>0</v>
      </c>
      <c r="AR43" s="208">
        <f t="shared" si="5"/>
        <v>0</v>
      </c>
      <c r="AS43" s="202"/>
    </row>
    <row r="44" spans="1:45" s="203" customFormat="1" ht="12.75">
      <c r="A44" s="202"/>
      <c r="B44" s="192"/>
      <c r="C44" s="216"/>
      <c r="D44" s="210"/>
      <c r="E44" s="215" t="s">
        <v>158</v>
      </c>
      <c r="F44" s="212"/>
      <c r="G44" s="213"/>
      <c r="H44" s="214"/>
      <c r="I44" s="212"/>
      <c r="J44" s="213"/>
      <c r="K44" s="214"/>
      <c r="L44" s="212"/>
      <c r="M44" s="213"/>
      <c r="N44" s="214"/>
      <c r="O44" s="212"/>
      <c r="P44" s="213"/>
      <c r="Q44" s="214"/>
      <c r="R44" s="212"/>
      <c r="S44" s="213"/>
      <c r="T44" s="214"/>
      <c r="U44" s="212"/>
      <c r="V44" s="213"/>
      <c r="W44" s="214"/>
      <c r="X44" s="212"/>
      <c r="Y44" s="213"/>
      <c r="Z44" s="214"/>
      <c r="AA44" s="212"/>
      <c r="AB44" s="213"/>
      <c r="AC44" s="214"/>
      <c r="AD44" s="287"/>
      <c r="AE44" s="289"/>
      <c r="AF44" s="288"/>
      <c r="AG44" s="287"/>
      <c r="AH44" s="289"/>
      <c r="AI44" s="288"/>
      <c r="AJ44" s="287"/>
      <c r="AK44" s="289"/>
      <c r="AL44" s="288"/>
      <c r="AM44" s="206">
        <f t="shared" si="0"/>
        <v>0</v>
      </c>
      <c r="AN44" s="207">
        <f t="shared" si="1"/>
        <v>0</v>
      </c>
      <c r="AO44" s="208">
        <f t="shared" si="2"/>
        <v>0</v>
      </c>
      <c r="AP44" s="206">
        <f t="shared" si="3"/>
        <v>0</v>
      </c>
      <c r="AQ44" s="207">
        <f t="shared" si="4"/>
        <v>0</v>
      </c>
      <c r="AR44" s="208">
        <f t="shared" si="5"/>
        <v>0</v>
      </c>
      <c r="AS44" s="202"/>
    </row>
    <row r="45" spans="1:45" s="203" customFormat="1" ht="13.5" thickBot="1">
      <c r="A45" s="202"/>
      <c r="B45" s="192"/>
      <c r="C45" s="216"/>
      <c r="D45" s="210">
        <v>681518</v>
      </c>
      <c r="E45" s="215" t="s">
        <v>159</v>
      </c>
      <c r="F45" s="212"/>
      <c r="G45" s="213"/>
      <c r="H45" s="214"/>
      <c r="I45" s="212"/>
      <c r="J45" s="213"/>
      <c r="K45" s="214"/>
      <c r="L45" s="212"/>
      <c r="M45" s="213"/>
      <c r="N45" s="214"/>
      <c r="O45" s="212"/>
      <c r="P45" s="213"/>
      <c r="Q45" s="214"/>
      <c r="R45" s="212"/>
      <c r="S45" s="213"/>
      <c r="T45" s="214"/>
      <c r="U45" s="212"/>
      <c r="V45" s="213"/>
      <c r="W45" s="214"/>
      <c r="X45" s="212"/>
      <c r="Y45" s="213"/>
      <c r="Z45" s="214"/>
      <c r="AA45" s="212"/>
      <c r="AB45" s="213"/>
      <c r="AC45" s="214"/>
      <c r="AD45" s="287"/>
      <c r="AE45" s="289"/>
      <c r="AF45" s="288"/>
      <c r="AG45" s="287"/>
      <c r="AH45" s="289"/>
      <c r="AI45" s="288"/>
      <c r="AJ45" s="287"/>
      <c r="AK45" s="289"/>
      <c r="AL45" s="288"/>
      <c r="AM45" s="206">
        <f t="shared" si="0"/>
        <v>0</v>
      </c>
      <c r="AN45" s="207">
        <f t="shared" si="1"/>
        <v>0</v>
      </c>
      <c r="AO45" s="208">
        <f t="shared" si="2"/>
        <v>0</v>
      </c>
      <c r="AP45" s="206">
        <f t="shared" si="3"/>
        <v>0</v>
      </c>
      <c r="AQ45" s="207">
        <f t="shared" si="4"/>
        <v>0</v>
      </c>
      <c r="AR45" s="208">
        <f t="shared" si="5"/>
        <v>0</v>
      </c>
      <c r="AS45" s="202"/>
    </row>
    <row r="46" spans="1:45" s="203" customFormat="1" ht="15" customHeight="1" thickBot="1">
      <c r="A46" s="202"/>
      <c r="B46" s="192"/>
      <c r="C46" s="443" t="s">
        <v>183</v>
      </c>
      <c r="D46" s="444"/>
      <c r="E46" s="445"/>
      <c r="F46" s="218">
        <f aca="true" t="shared" si="14" ref="F46:Q46">SUM(F8:F45)</f>
        <v>0</v>
      </c>
      <c r="G46" s="219">
        <f t="shared" si="14"/>
        <v>0</v>
      </c>
      <c r="H46" s="219">
        <f t="shared" si="14"/>
        <v>0</v>
      </c>
      <c r="I46" s="218">
        <f t="shared" si="14"/>
        <v>0</v>
      </c>
      <c r="J46" s="219">
        <f t="shared" si="14"/>
        <v>0</v>
      </c>
      <c r="K46" s="219">
        <f t="shared" si="14"/>
        <v>0</v>
      </c>
      <c r="L46" s="218">
        <f t="shared" si="14"/>
        <v>0</v>
      </c>
      <c r="M46" s="219">
        <f t="shared" si="14"/>
        <v>0</v>
      </c>
      <c r="N46" s="219">
        <f t="shared" si="14"/>
        <v>0</v>
      </c>
      <c r="O46" s="218">
        <f t="shared" si="14"/>
        <v>0</v>
      </c>
      <c r="P46" s="219">
        <f t="shared" si="14"/>
        <v>0</v>
      </c>
      <c r="Q46" s="219">
        <f t="shared" si="14"/>
        <v>0</v>
      </c>
      <c r="R46" s="218">
        <f aca="true" t="shared" si="15" ref="R46:Z46">SUM(R8:R45)</f>
        <v>0</v>
      </c>
      <c r="S46" s="219">
        <f t="shared" si="15"/>
        <v>0</v>
      </c>
      <c r="T46" s="219">
        <f t="shared" si="15"/>
        <v>0</v>
      </c>
      <c r="U46" s="218">
        <f t="shared" si="15"/>
        <v>0</v>
      </c>
      <c r="V46" s="219">
        <f t="shared" si="15"/>
        <v>0</v>
      </c>
      <c r="W46" s="219">
        <f t="shared" si="15"/>
        <v>0</v>
      </c>
      <c r="X46" s="218">
        <f t="shared" si="15"/>
        <v>0</v>
      </c>
      <c r="Y46" s="219">
        <f t="shared" si="15"/>
        <v>0</v>
      </c>
      <c r="Z46" s="219">
        <f t="shared" si="15"/>
        <v>0</v>
      </c>
      <c r="AA46" s="218">
        <f>SUM(AA8:AA45)</f>
        <v>0</v>
      </c>
      <c r="AB46" s="219">
        <f>SUM(AB8:AB45)</f>
        <v>0</v>
      </c>
      <c r="AC46" s="219">
        <f>SUM(AC8:AC45)</f>
        <v>0</v>
      </c>
      <c r="AD46" s="218">
        <f aca="true" t="shared" si="16" ref="AD46:AL46">SUM(AD8:AD45)</f>
        <v>0</v>
      </c>
      <c r="AE46" s="219">
        <f t="shared" si="16"/>
        <v>0</v>
      </c>
      <c r="AF46" s="219">
        <f t="shared" si="16"/>
        <v>0</v>
      </c>
      <c r="AG46" s="218">
        <f t="shared" si="16"/>
        <v>0</v>
      </c>
      <c r="AH46" s="219">
        <f t="shared" si="16"/>
        <v>0</v>
      </c>
      <c r="AI46" s="219">
        <f t="shared" si="16"/>
        <v>0</v>
      </c>
      <c r="AJ46" s="218">
        <f t="shared" si="16"/>
        <v>0</v>
      </c>
      <c r="AK46" s="219">
        <f t="shared" si="16"/>
        <v>0</v>
      </c>
      <c r="AL46" s="219">
        <f t="shared" si="16"/>
        <v>0</v>
      </c>
      <c r="AM46" s="218">
        <f aca="true" t="shared" si="17" ref="AM46:AR46">SUM(AM8:AM45)</f>
        <v>0</v>
      </c>
      <c r="AN46" s="219">
        <f t="shared" si="17"/>
        <v>0</v>
      </c>
      <c r="AO46" s="219">
        <f t="shared" si="17"/>
        <v>0</v>
      </c>
      <c r="AP46" s="218">
        <f t="shared" si="17"/>
        <v>0</v>
      </c>
      <c r="AQ46" s="219">
        <f t="shared" si="17"/>
        <v>0</v>
      </c>
      <c r="AR46" s="219">
        <f t="shared" si="17"/>
        <v>0</v>
      </c>
      <c r="AS46" s="202"/>
    </row>
    <row r="47" spans="1:45" s="203" customFormat="1" ht="15" customHeight="1">
      <c r="A47" s="202"/>
      <c r="B47" s="192"/>
      <c r="C47" s="446" t="s">
        <v>184</v>
      </c>
      <c r="D47" s="447"/>
      <c r="E47" s="448"/>
      <c r="F47" s="287"/>
      <c r="G47" s="289"/>
      <c r="H47" s="288"/>
      <c r="I47" s="287"/>
      <c r="J47" s="289"/>
      <c r="K47" s="288"/>
      <c r="L47" s="287"/>
      <c r="M47" s="289"/>
      <c r="N47" s="288"/>
      <c r="O47" s="206">
        <f>+F47+I47+L47</f>
        <v>0</v>
      </c>
      <c r="P47" s="207">
        <f>+G47+J47+M47</f>
        <v>0</v>
      </c>
      <c r="Q47" s="208">
        <f>+H47+K47+N47</f>
        <v>0</v>
      </c>
      <c r="R47" s="287"/>
      <c r="S47" s="289"/>
      <c r="T47" s="288"/>
      <c r="U47" s="287"/>
      <c r="V47" s="289"/>
      <c r="W47" s="288"/>
      <c r="X47" s="287"/>
      <c r="Y47" s="289"/>
      <c r="Z47" s="288"/>
      <c r="AA47" s="206">
        <f aca="true" t="shared" si="18" ref="AA47:AC49">+R47+U47+X47</f>
        <v>0</v>
      </c>
      <c r="AB47" s="207">
        <f t="shared" si="18"/>
        <v>0</v>
      </c>
      <c r="AC47" s="208">
        <f t="shared" si="18"/>
        <v>0</v>
      </c>
      <c r="AD47" s="287"/>
      <c r="AE47" s="289"/>
      <c r="AF47" s="288"/>
      <c r="AG47" s="287"/>
      <c r="AH47" s="289"/>
      <c r="AI47" s="288"/>
      <c r="AJ47" s="287"/>
      <c r="AK47" s="289"/>
      <c r="AL47" s="288"/>
      <c r="AM47" s="206">
        <f>+AD47+AG47+AJ47</f>
        <v>0</v>
      </c>
      <c r="AN47" s="207">
        <f>+AE47+AH47+AK47</f>
        <v>0</v>
      </c>
      <c r="AO47" s="208">
        <f>+AF47+AI47+AL47</f>
        <v>0</v>
      </c>
      <c r="AP47" s="206">
        <f aca="true" t="shared" si="19" ref="AP47:AR49">+O47+AA47+AM47</f>
        <v>0</v>
      </c>
      <c r="AQ47" s="207">
        <f t="shared" si="19"/>
        <v>0</v>
      </c>
      <c r="AR47" s="208">
        <f t="shared" si="19"/>
        <v>0</v>
      </c>
      <c r="AS47" s="202"/>
    </row>
    <row r="48" spans="1:45" s="203" customFormat="1" ht="15" customHeight="1">
      <c r="A48" s="202"/>
      <c r="B48" s="192"/>
      <c r="C48" s="220" t="s">
        <v>185</v>
      </c>
      <c r="D48" s="221"/>
      <c r="E48" s="222"/>
      <c r="F48" s="212"/>
      <c r="G48" s="213"/>
      <c r="H48" s="200"/>
      <c r="I48" s="212"/>
      <c r="J48" s="213"/>
      <c r="K48" s="200"/>
      <c r="L48" s="212"/>
      <c r="M48" s="213"/>
      <c r="N48" s="200"/>
      <c r="O48" s="212"/>
      <c r="P48" s="213"/>
      <c r="Q48" s="214"/>
      <c r="R48" s="287"/>
      <c r="S48" s="289"/>
      <c r="T48" s="288"/>
      <c r="U48" s="287"/>
      <c r="V48" s="289"/>
      <c r="W48" s="288"/>
      <c r="X48" s="287"/>
      <c r="Y48" s="289"/>
      <c r="Z48" s="288"/>
      <c r="AA48" s="206">
        <f t="shared" si="18"/>
        <v>0</v>
      </c>
      <c r="AB48" s="207">
        <f t="shared" si="18"/>
        <v>0</v>
      </c>
      <c r="AC48" s="208">
        <f t="shared" si="18"/>
        <v>0</v>
      </c>
      <c r="AD48" s="212"/>
      <c r="AE48" s="213"/>
      <c r="AF48" s="200"/>
      <c r="AG48" s="212"/>
      <c r="AH48" s="213"/>
      <c r="AI48" s="200"/>
      <c r="AJ48" s="212"/>
      <c r="AK48" s="213"/>
      <c r="AL48" s="200"/>
      <c r="AM48" s="212"/>
      <c r="AN48" s="213"/>
      <c r="AO48" s="214"/>
      <c r="AP48" s="206">
        <f t="shared" si="19"/>
        <v>0</v>
      </c>
      <c r="AQ48" s="207">
        <f t="shared" si="19"/>
        <v>0</v>
      </c>
      <c r="AR48" s="208">
        <f t="shared" si="19"/>
        <v>0</v>
      </c>
      <c r="AS48" s="202"/>
    </row>
    <row r="49" spans="1:45" s="203" customFormat="1" ht="15" customHeight="1" thickBot="1">
      <c r="A49" s="202"/>
      <c r="B49" s="192"/>
      <c r="C49" s="449" t="s">
        <v>187</v>
      </c>
      <c r="D49" s="450"/>
      <c r="E49" s="451"/>
      <c r="F49" s="287"/>
      <c r="G49" s="289"/>
      <c r="H49" s="288"/>
      <c r="I49" s="287"/>
      <c r="J49" s="289"/>
      <c r="K49" s="288"/>
      <c r="L49" s="287"/>
      <c r="M49" s="289"/>
      <c r="N49" s="288"/>
      <c r="O49" s="206">
        <f>+F49+I49+L49</f>
        <v>0</v>
      </c>
      <c r="P49" s="207">
        <f>+G49+J49+M49</f>
        <v>0</v>
      </c>
      <c r="Q49" s="208">
        <f>+H49+K49+N49</f>
        <v>0</v>
      </c>
      <c r="R49" s="287"/>
      <c r="S49" s="289"/>
      <c r="T49" s="288"/>
      <c r="U49" s="287"/>
      <c r="V49" s="289"/>
      <c r="W49" s="288"/>
      <c r="X49" s="287"/>
      <c r="Y49" s="289"/>
      <c r="Z49" s="288"/>
      <c r="AA49" s="206">
        <f t="shared" si="18"/>
        <v>0</v>
      </c>
      <c r="AB49" s="207">
        <f t="shared" si="18"/>
        <v>0</v>
      </c>
      <c r="AC49" s="208">
        <f t="shared" si="18"/>
        <v>0</v>
      </c>
      <c r="AD49" s="287"/>
      <c r="AE49" s="289"/>
      <c r="AF49" s="288"/>
      <c r="AG49" s="287"/>
      <c r="AH49" s="289"/>
      <c r="AI49" s="288"/>
      <c r="AJ49" s="287"/>
      <c r="AK49" s="289"/>
      <c r="AL49" s="288"/>
      <c r="AM49" s="206">
        <f>+AD49+AG49+AJ49</f>
        <v>0</v>
      </c>
      <c r="AN49" s="207">
        <f>+AE49+AH49+AK49</f>
        <v>0</v>
      </c>
      <c r="AO49" s="208">
        <f>+AF49+AI49+AL49</f>
        <v>0</v>
      </c>
      <c r="AP49" s="206">
        <f t="shared" si="19"/>
        <v>0</v>
      </c>
      <c r="AQ49" s="207">
        <f t="shared" si="19"/>
        <v>0</v>
      </c>
      <c r="AR49" s="208">
        <f t="shared" si="19"/>
        <v>0</v>
      </c>
      <c r="AS49" s="202"/>
    </row>
    <row r="50" spans="1:45" s="203" customFormat="1" ht="15" customHeight="1" thickBot="1">
      <c r="A50" s="202"/>
      <c r="B50" s="192"/>
      <c r="C50" s="443" t="s">
        <v>186</v>
      </c>
      <c r="D50" s="444"/>
      <c r="E50" s="445"/>
      <c r="F50" s="218">
        <f>+(F47+F48+F49)-F46</f>
        <v>0</v>
      </c>
      <c r="G50" s="219">
        <f aca="true" t="shared" si="20" ref="G50:AR50">+(G47+G48+G49)-G46</f>
        <v>0</v>
      </c>
      <c r="H50" s="219">
        <f t="shared" si="20"/>
        <v>0</v>
      </c>
      <c r="I50" s="218">
        <f t="shared" si="20"/>
        <v>0</v>
      </c>
      <c r="J50" s="219">
        <f t="shared" si="20"/>
        <v>0</v>
      </c>
      <c r="K50" s="219">
        <f t="shared" si="20"/>
        <v>0</v>
      </c>
      <c r="L50" s="218">
        <f t="shared" si="20"/>
        <v>0</v>
      </c>
      <c r="M50" s="219">
        <f t="shared" si="20"/>
        <v>0</v>
      </c>
      <c r="N50" s="219">
        <f t="shared" si="20"/>
        <v>0</v>
      </c>
      <c r="O50" s="218">
        <f t="shared" si="20"/>
        <v>0</v>
      </c>
      <c r="P50" s="219">
        <f t="shared" si="20"/>
        <v>0</v>
      </c>
      <c r="Q50" s="219">
        <f t="shared" si="20"/>
        <v>0</v>
      </c>
      <c r="R50" s="218">
        <f t="shared" si="20"/>
        <v>0</v>
      </c>
      <c r="S50" s="219">
        <f t="shared" si="20"/>
        <v>0</v>
      </c>
      <c r="T50" s="219">
        <f t="shared" si="20"/>
        <v>0</v>
      </c>
      <c r="U50" s="218">
        <f t="shared" si="20"/>
        <v>0</v>
      </c>
      <c r="V50" s="219">
        <f t="shared" si="20"/>
        <v>0</v>
      </c>
      <c r="W50" s="219">
        <f t="shared" si="20"/>
        <v>0</v>
      </c>
      <c r="X50" s="218">
        <f t="shared" si="20"/>
        <v>0</v>
      </c>
      <c r="Y50" s="219">
        <f t="shared" si="20"/>
        <v>0</v>
      </c>
      <c r="Z50" s="219">
        <f t="shared" si="20"/>
        <v>0</v>
      </c>
      <c r="AA50" s="218">
        <f t="shared" si="20"/>
        <v>0</v>
      </c>
      <c r="AB50" s="219">
        <f t="shared" si="20"/>
        <v>0</v>
      </c>
      <c r="AC50" s="219">
        <f t="shared" si="20"/>
        <v>0</v>
      </c>
      <c r="AD50" s="218">
        <f t="shared" si="20"/>
        <v>0</v>
      </c>
      <c r="AE50" s="219">
        <f t="shared" si="20"/>
        <v>0</v>
      </c>
      <c r="AF50" s="219">
        <f t="shared" si="20"/>
        <v>0</v>
      </c>
      <c r="AG50" s="218">
        <f t="shared" si="20"/>
        <v>0</v>
      </c>
      <c r="AH50" s="219">
        <f t="shared" si="20"/>
        <v>0</v>
      </c>
      <c r="AI50" s="219">
        <f t="shared" si="20"/>
        <v>0</v>
      </c>
      <c r="AJ50" s="218">
        <f t="shared" si="20"/>
        <v>0</v>
      </c>
      <c r="AK50" s="219">
        <f t="shared" si="20"/>
        <v>0</v>
      </c>
      <c r="AL50" s="219">
        <f t="shared" si="20"/>
        <v>0</v>
      </c>
      <c r="AM50" s="218">
        <f t="shared" si="20"/>
        <v>0</v>
      </c>
      <c r="AN50" s="219">
        <f t="shared" si="20"/>
        <v>0</v>
      </c>
      <c r="AO50" s="219">
        <f t="shared" si="20"/>
        <v>0</v>
      </c>
      <c r="AP50" s="218">
        <f t="shared" si="20"/>
        <v>0</v>
      </c>
      <c r="AQ50" s="219">
        <f t="shared" si="20"/>
        <v>0</v>
      </c>
      <c r="AR50" s="219">
        <f t="shared" si="20"/>
        <v>0</v>
      </c>
      <c r="AS50" s="202"/>
    </row>
    <row r="51" spans="1:45" s="203" customFormat="1" ht="12.75">
      <c r="A51" s="202"/>
      <c r="B51" s="192"/>
      <c r="C51" s="191"/>
      <c r="D51" s="191"/>
      <c r="E51" s="191"/>
      <c r="F51" s="223"/>
      <c r="G51" s="223"/>
      <c r="H51" s="223"/>
      <c r="I51" s="223"/>
      <c r="J51" s="223"/>
      <c r="K51" s="223"/>
      <c r="L51" s="224"/>
      <c r="M51" s="224"/>
      <c r="N51" s="223"/>
      <c r="O51" s="224"/>
      <c r="P51" s="224"/>
      <c r="Q51" s="223"/>
      <c r="R51" s="223"/>
      <c r="S51" s="223"/>
      <c r="T51" s="223"/>
      <c r="U51" s="223"/>
      <c r="V51" s="223"/>
      <c r="W51" s="223"/>
      <c r="X51" s="224"/>
      <c r="Y51" s="224"/>
      <c r="Z51" s="223"/>
      <c r="AA51" s="224"/>
      <c r="AB51" s="224"/>
      <c r="AC51" s="223"/>
      <c r="AD51" s="223"/>
      <c r="AE51" s="223"/>
      <c r="AF51" s="223"/>
      <c r="AG51" s="223"/>
      <c r="AH51" s="223"/>
      <c r="AI51" s="223"/>
      <c r="AJ51" s="224"/>
      <c r="AK51" s="224"/>
      <c r="AL51" s="223"/>
      <c r="AM51" s="224"/>
      <c r="AN51" s="224"/>
      <c r="AO51" s="223"/>
      <c r="AP51" s="224"/>
      <c r="AQ51" s="224"/>
      <c r="AR51" s="223"/>
      <c r="AS51" s="202"/>
    </row>
    <row r="52" spans="1:45" ht="13.5" thickBot="1">
      <c r="A52" s="91"/>
      <c r="B52" s="180"/>
      <c r="C52" s="181"/>
      <c r="D52" s="181"/>
      <c r="E52" s="181"/>
      <c r="F52" s="130"/>
      <c r="G52" s="130"/>
      <c r="H52" s="130"/>
      <c r="I52" s="130"/>
      <c r="J52" s="130"/>
      <c r="K52" s="130"/>
      <c r="L52" s="225"/>
      <c r="M52" s="225"/>
      <c r="N52" s="130"/>
      <c r="O52" s="225"/>
      <c r="P52" s="225"/>
      <c r="Q52" s="130"/>
      <c r="R52" s="130"/>
      <c r="S52" s="130"/>
      <c r="T52" s="130"/>
      <c r="U52" s="130"/>
      <c r="V52" s="130"/>
      <c r="W52" s="130"/>
      <c r="X52" s="225"/>
      <c r="Y52" s="225"/>
      <c r="Z52" s="130"/>
      <c r="AA52" s="225"/>
      <c r="AB52" s="225"/>
      <c r="AC52" s="130"/>
      <c r="AD52" s="130"/>
      <c r="AE52" s="130"/>
      <c r="AF52" s="130"/>
      <c r="AG52" s="130"/>
      <c r="AH52" s="130"/>
      <c r="AI52" s="130"/>
      <c r="AJ52" s="225"/>
      <c r="AK52" s="225"/>
      <c r="AL52" s="130"/>
      <c r="AM52" s="225"/>
      <c r="AN52" s="225"/>
      <c r="AO52" s="130"/>
      <c r="AP52" s="225"/>
      <c r="AQ52" s="225"/>
      <c r="AR52" s="130"/>
      <c r="AS52" s="128"/>
    </row>
    <row r="53" spans="1:45" ht="13.5" thickTop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</row>
  </sheetData>
  <sheetProtection sheet="1" objects="1" scenarios="1" selectLockedCells="1"/>
  <mergeCells count="22">
    <mergeCell ref="C46:E46"/>
    <mergeCell ref="C47:E47"/>
    <mergeCell ref="C49:E49"/>
    <mergeCell ref="C50:E50"/>
    <mergeCell ref="U6:W6"/>
    <mergeCell ref="X6:Z6"/>
    <mergeCell ref="AP6:AR6"/>
    <mergeCell ref="AG6:AI6"/>
    <mergeCell ref="F6:H6"/>
    <mergeCell ref="I6:K6"/>
    <mergeCell ref="L6:N6"/>
    <mergeCell ref="O6:Q6"/>
    <mergeCell ref="R6:T6"/>
    <mergeCell ref="AD6:AF6"/>
    <mergeCell ref="AJ6:AL6"/>
    <mergeCell ref="AA6:AC6"/>
    <mergeCell ref="AM6:AO6"/>
    <mergeCell ref="F5:Q5"/>
    <mergeCell ref="R5:AC5"/>
    <mergeCell ref="AD5:AO5"/>
    <mergeCell ref="E6:E7"/>
    <mergeCell ref="C6:D6"/>
  </mergeCells>
  <printOptions/>
  <pageMargins left="0.25" right="0.25" top="0.75" bottom="0.75" header="0.3" footer="0.3"/>
  <pageSetup fitToWidth="3" horizontalDpi="300" verticalDpi="300" orientation="landscape" paperSize="9" scale="50" r:id="rId1"/>
  <colBreaks count="3" manualBreakCount="3">
    <brk id="17" max="52" man="1"/>
    <brk id="29" max="52" man="1"/>
    <brk id="41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.57421875" style="90" customWidth="1"/>
    <col min="2" max="2" width="2.421875" style="90" customWidth="1"/>
    <col min="3" max="3" width="72.421875" style="90" customWidth="1"/>
    <col min="4" max="11" width="14.00390625" style="90" customWidth="1"/>
    <col min="12" max="12" width="1.8515625" style="90" customWidth="1"/>
    <col min="13" max="13" width="6.421875" style="90" customWidth="1"/>
    <col min="14" max="16384" width="11.421875" style="90" customWidth="1"/>
  </cols>
  <sheetData>
    <row r="1" spans="1:14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  <c r="N1" s="6"/>
    </row>
    <row r="2" spans="1:13" ht="24" thickBot="1">
      <c r="A2" s="5"/>
      <c r="B2" s="40" t="s">
        <v>2052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324"/>
    </row>
    <row r="3" spans="1:14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0.25" customHeight="1" thickBot="1" thickTop="1">
      <c r="A4" s="5"/>
      <c r="B4" s="226" t="s">
        <v>142</v>
      </c>
      <c r="C4" s="185"/>
      <c r="D4" s="185"/>
      <c r="E4" s="185"/>
      <c r="F4" s="185"/>
      <c r="G4" s="185"/>
      <c r="H4" s="185"/>
      <c r="I4" s="185"/>
      <c r="J4" s="185"/>
      <c r="K4" s="185"/>
      <c r="L4" s="227"/>
      <c r="M4" s="5"/>
      <c r="N4" s="6"/>
    </row>
    <row r="5" spans="1:13" ht="34.5" customHeight="1">
      <c r="A5" s="91"/>
      <c r="B5" s="228"/>
      <c r="C5" s="436" t="s">
        <v>0</v>
      </c>
      <c r="D5" s="452" t="s">
        <v>188</v>
      </c>
      <c r="E5" s="453"/>
      <c r="F5" s="454" t="s">
        <v>189</v>
      </c>
      <c r="G5" s="455"/>
      <c r="H5" s="454" t="s">
        <v>190</v>
      </c>
      <c r="I5" s="456"/>
      <c r="J5" s="457" t="s">
        <v>191</v>
      </c>
      <c r="K5" s="456"/>
      <c r="L5" s="169"/>
      <c r="M5" s="91"/>
    </row>
    <row r="6" spans="1:13" ht="20.25" customHeight="1" thickBot="1">
      <c r="A6" s="91"/>
      <c r="B6" s="228"/>
      <c r="C6" s="437"/>
      <c r="D6" s="229" t="s">
        <v>30</v>
      </c>
      <c r="E6" s="230" t="s">
        <v>90</v>
      </c>
      <c r="F6" s="230" t="s">
        <v>31</v>
      </c>
      <c r="G6" s="230" t="s">
        <v>90</v>
      </c>
      <c r="H6" s="230" t="s">
        <v>30</v>
      </c>
      <c r="I6" s="231" t="s">
        <v>90</v>
      </c>
      <c r="J6" s="230" t="s">
        <v>30</v>
      </c>
      <c r="K6" s="231" t="s">
        <v>90</v>
      </c>
      <c r="L6" s="169"/>
      <c r="M6" s="91"/>
    </row>
    <row r="7" spans="1:13" ht="18" customHeight="1">
      <c r="A7" s="91"/>
      <c r="B7" s="228"/>
      <c r="C7" s="232" t="s">
        <v>129</v>
      </c>
      <c r="D7" s="233">
        <f>+'Charges-Produits'!P50</f>
        <v>0</v>
      </c>
      <c r="E7" s="234">
        <f>+'Charges-Produits'!Q50</f>
        <v>0</v>
      </c>
      <c r="F7" s="234">
        <f>+'Charges-Produits'!AB50</f>
        <v>0</v>
      </c>
      <c r="G7" s="234">
        <f>+'Charges-Produits'!AC50</f>
        <v>0</v>
      </c>
      <c r="H7" s="234">
        <f>+'Charges-Produits'!AN50</f>
        <v>0</v>
      </c>
      <c r="I7" s="235">
        <f>+'Charges-Produits'!AO50</f>
        <v>0</v>
      </c>
      <c r="J7" s="234">
        <f>+'Charges-Produits'!AQ50</f>
        <v>0</v>
      </c>
      <c r="K7" s="235">
        <f>+'Charges-Produits'!AR50</f>
        <v>0</v>
      </c>
      <c r="L7" s="169"/>
      <c r="M7" s="91"/>
    </row>
    <row r="8" spans="1:13" ht="18" customHeight="1">
      <c r="A8" s="91"/>
      <c r="B8" s="228"/>
      <c r="C8" s="236" t="s">
        <v>136</v>
      </c>
      <c r="D8" s="290"/>
      <c r="E8" s="237"/>
      <c r="F8" s="294"/>
      <c r="G8" s="237"/>
      <c r="H8" s="294"/>
      <c r="I8" s="208"/>
      <c r="J8" s="237">
        <f>+D8+F8+H8</f>
        <v>0</v>
      </c>
      <c r="K8" s="208">
        <f>+E8+G8+I8</f>
        <v>0</v>
      </c>
      <c r="L8" s="169"/>
      <c r="M8" s="91"/>
    </row>
    <row r="9" spans="1:13" ht="18" customHeight="1">
      <c r="A9" s="91"/>
      <c r="B9" s="228"/>
      <c r="C9" s="238" t="s">
        <v>143</v>
      </c>
      <c r="D9" s="239">
        <f aca="true" t="shared" si="0" ref="D9:K9">+SUM(D7:D8)</f>
        <v>0</v>
      </c>
      <c r="E9" s="240">
        <f t="shared" si="0"/>
        <v>0</v>
      </c>
      <c r="F9" s="240">
        <f t="shared" si="0"/>
        <v>0</v>
      </c>
      <c r="G9" s="240">
        <f t="shared" si="0"/>
        <v>0</v>
      </c>
      <c r="H9" s="240">
        <f t="shared" si="0"/>
        <v>0</v>
      </c>
      <c r="I9" s="241">
        <f t="shared" si="0"/>
        <v>0</v>
      </c>
      <c r="J9" s="240">
        <f t="shared" si="0"/>
        <v>0</v>
      </c>
      <c r="K9" s="241">
        <f t="shared" si="0"/>
        <v>0</v>
      </c>
      <c r="L9" s="169"/>
      <c r="M9" s="91"/>
    </row>
    <row r="10" spans="1:13" ht="18" customHeight="1">
      <c r="A10" s="91"/>
      <c r="B10" s="228"/>
      <c r="C10" s="242" t="s">
        <v>144</v>
      </c>
      <c r="D10" s="291"/>
      <c r="E10" s="237"/>
      <c r="F10" s="294"/>
      <c r="G10" s="237"/>
      <c r="H10" s="294"/>
      <c r="I10" s="208"/>
      <c r="J10" s="237">
        <f aca="true" t="shared" si="1" ref="J10:J21">+D10+F10+H10</f>
        <v>0</v>
      </c>
      <c r="K10" s="208">
        <f aca="true" t="shared" si="2" ref="K10:K21">+E10+G10+I10</f>
        <v>0</v>
      </c>
      <c r="L10" s="169"/>
      <c r="M10" s="91"/>
    </row>
    <row r="11" spans="1:13" ht="18" customHeight="1">
      <c r="A11" s="91"/>
      <c r="B11" s="228"/>
      <c r="C11" s="242" t="s">
        <v>145</v>
      </c>
      <c r="D11" s="291"/>
      <c r="E11" s="237"/>
      <c r="F11" s="294"/>
      <c r="G11" s="237"/>
      <c r="H11" s="294"/>
      <c r="I11" s="208"/>
      <c r="J11" s="237">
        <f t="shared" si="1"/>
        <v>0</v>
      </c>
      <c r="K11" s="208">
        <f t="shared" si="2"/>
        <v>0</v>
      </c>
      <c r="L11" s="169"/>
      <c r="M11" s="91"/>
    </row>
    <row r="12" spans="1:13" ht="18" customHeight="1">
      <c r="A12" s="91"/>
      <c r="B12" s="228"/>
      <c r="C12" s="242" t="s">
        <v>146</v>
      </c>
      <c r="D12" s="291"/>
      <c r="E12" s="237"/>
      <c r="F12" s="294"/>
      <c r="G12" s="237"/>
      <c r="H12" s="294"/>
      <c r="I12" s="208"/>
      <c r="J12" s="237">
        <f t="shared" si="1"/>
        <v>0</v>
      </c>
      <c r="K12" s="208">
        <f t="shared" si="2"/>
        <v>0</v>
      </c>
      <c r="L12" s="169"/>
      <c r="M12" s="91"/>
    </row>
    <row r="13" spans="1:13" ht="18" customHeight="1">
      <c r="A13" s="91"/>
      <c r="B13" s="228"/>
      <c r="C13" s="242" t="s">
        <v>147</v>
      </c>
      <c r="D13" s="291"/>
      <c r="E13" s="237"/>
      <c r="F13" s="294"/>
      <c r="G13" s="237"/>
      <c r="H13" s="294"/>
      <c r="I13" s="208"/>
      <c r="J13" s="237">
        <f t="shared" si="1"/>
        <v>0</v>
      </c>
      <c r="K13" s="208">
        <f t="shared" si="2"/>
        <v>0</v>
      </c>
      <c r="L13" s="169"/>
      <c r="M13" s="91"/>
    </row>
    <row r="14" spans="1:13" ht="25.5">
      <c r="A14" s="91"/>
      <c r="B14" s="228"/>
      <c r="C14" s="242" t="s">
        <v>148</v>
      </c>
      <c r="D14" s="291"/>
      <c r="E14" s="237"/>
      <c r="F14" s="294"/>
      <c r="G14" s="237"/>
      <c r="H14" s="294"/>
      <c r="I14" s="208"/>
      <c r="J14" s="237">
        <f t="shared" si="1"/>
        <v>0</v>
      </c>
      <c r="K14" s="208">
        <f t="shared" si="2"/>
        <v>0</v>
      </c>
      <c r="L14" s="169"/>
      <c r="M14" s="91"/>
    </row>
    <row r="15" spans="1:13" ht="25.5">
      <c r="A15" s="91"/>
      <c r="B15" s="228"/>
      <c r="C15" s="242" t="s">
        <v>149</v>
      </c>
      <c r="D15" s="291"/>
      <c r="E15" s="237"/>
      <c r="F15" s="294"/>
      <c r="G15" s="237"/>
      <c r="H15" s="294"/>
      <c r="I15" s="208"/>
      <c r="J15" s="237">
        <f t="shared" si="1"/>
        <v>0</v>
      </c>
      <c r="K15" s="208">
        <f t="shared" si="2"/>
        <v>0</v>
      </c>
      <c r="L15" s="169"/>
      <c r="M15" s="91"/>
    </row>
    <row r="16" spans="1:13" ht="25.5">
      <c r="A16" s="91" t="s">
        <v>69</v>
      </c>
      <c r="B16" s="228"/>
      <c r="C16" s="242" t="s">
        <v>150</v>
      </c>
      <c r="D16" s="291"/>
      <c r="E16" s="237"/>
      <c r="F16" s="294"/>
      <c r="G16" s="237"/>
      <c r="H16" s="294"/>
      <c r="I16" s="208"/>
      <c r="J16" s="237">
        <f t="shared" si="1"/>
        <v>0</v>
      </c>
      <c r="K16" s="208">
        <f t="shared" si="2"/>
        <v>0</v>
      </c>
      <c r="L16" s="169"/>
      <c r="M16" s="91"/>
    </row>
    <row r="17" spans="1:13" ht="25.5">
      <c r="A17" s="91"/>
      <c r="B17" s="228"/>
      <c r="C17" s="243" t="s">
        <v>151</v>
      </c>
      <c r="D17" s="292"/>
      <c r="E17" s="244"/>
      <c r="F17" s="295"/>
      <c r="G17" s="244"/>
      <c r="H17" s="295"/>
      <c r="I17" s="245"/>
      <c r="J17" s="244">
        <f t="shared" si="1"/>
        <v>0</v>
      </c>
      <c r="K17" s="245">
        <f t="shared" si="2"/>
        <v>0</v>
      </c>
      <c r="L17" s="169"/>
      <c r="M17" s="91"/>
    </row>
    <row r="18" spans="1:13" ht="18" customHeight="1">
      <c r="A18" s="91"/>
      <c r="B18" s="228"/>
      <c r="C18" s="242" t="s">
        <v>152</v>
      </c>
      <c r="D18" s="292"/>
      <c r="E18" s="244"/>
      <c r="F18" s="295"/>
      <c r="G18" s="244"/>
      <c r="H18" s="295"/>
      <c r="I18" s="245"/>
      <c r="J18" s="244">
        <f t="shared" si="1"/>
        <v>0</v>
      </c>
      <c r="K18" s="245">
        <f t="shared" si="2"/>
        <v>0</v>
      </c>
      <c r="L18" s="169"/>
      <c r="M18" s="91"/>
    </row>
    <row r="19" spans="1:13" ht="25.5">
      <c r="A19" s="91"/>
      <c r="B19" s="228"/>
      <c r="C19" s="242" t="s">
        <v>153</v>
      </c>
      <c r="D19" s="292"/>
      <c r="E19" s="244"/>
      <c r="F19" s="295"/>
      <c r="G19" s="244"/>
      <c r="H19" s="295"/>
      <c r="I19" s="245"/>
      <c r="J19" s="244">
        <f t="shared" si="1"/>
        <v>0</v>
      </c>
      <c r="K19" s="245">
        <f t="shared" si="2"/>
        <v>0</v>
      </c>
      <c r="L19" s="169"/>
      <c r="M19" s="91"/>
    </row>
    <row r="20" spans="1:13" ht="25.5">
      <c r="A20" s="91"/>
      <c r="B20" s="228"/>
      <c r="C20" s="242" t="s">
        <v>154</v>
      </c>
      <c r="D20" s="292"/>
      <c r="E20" s="244"/>
      <c r="F20" s="295"/>
      <c r="G20" s="244"/>
      <c r="H20" s="295"/>
      <c r="I20" s="245"/>
      <c r="J20" s="244">
        <f t="shared" si="1"/>
        <v>0</v>
      </c>
      <c r="K20" s="245">
        <f t="shared" si="2"/>
        <v>0</v>
      </c>
      <c r="L20" s="169"/>
      <c r="M20" s="91"/>
    </row>
    <row r="21" spans="1:13" ht="18" customHeight="1" thickBot="1">
      <c r="A21" s="91"/>
      <c r="B21" s="228"/>
      <c r="C21" s="246" t="s">
        <v>155</v>
      </c>
      <c r="D21" s="293"/>
      <c r="E21" s="247"/>
      <c r="F21" s="296"/>
      <c r="G21" s="247"/>
      <c r="H21" s="296"/>
      <c r="I21" s="248"/>
      <c r="J21" s="247">
        <f t="shared" si="1"/>
        <v>0</v>
      </c>
      <c r="K21" s="248">
        <f t="shared" si="2"/>
        <v>0</v>
      </c>
      <c r="L21" s="169"/>
      <c r="M21" s="91"/>
    </row>
    <row r="22" spans="1:13" ht="13.5" customHeight="1" thickBot="1">
      <c r="A22" s="91"/>
      <c r="B22" s="249"/>
      <c r="C22" s="128"/>
      <c r="D22" s="128"/>
      <c r="E22" s="128"/>
      <c r="F22" s="128"/>
      <c r="G22" s="128"/>
      <c r="H22" s="128"/>
      <c r="I22" s="128"/>
      <c r="J22" s="128"/>
      <c r="K22" s="128"/>
      <c r="L22" s="250"/>
      <c r="M22" s="91"/>
    </row>
    <row r="23" spans="1:13" ht="13.5" thickTop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</sheetData>
  <sheetProtection sheet="1" selectLockedCells="1"/>
  <mergeCells count="5"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4.57421875" style="90" customWidth="1"/>
    <col min="2" max="2" width="2.421875" style="90" customWidth="1"/>
    <col min="3" max="3" width="36.57421875" style="90" customWidth="1"/>
    <col min="4" max="11" width="12.8515625" style="90" customWidth="1"/>
    <col min="12" max="12" width="2.140625" style="90" customWidth="1"/>
    <col min="13" max="13" width="3.28125" style="90" customWidth="1"/>
    <col min="14" max="16384" width="11.421875" style="90" customWidth="1"/>
  </cols>
  <sheetData>
    <row r="1" spans="1:13" ht="13.5" thickBot="1">
      <c r="A1" s="1"/>
      <c r="B1" s="1"/>
      <c r="C1" s="1"/>
      <c r="D1" s="1"/>
      <c r="E1" s="1"/>
      <c r="F1" s="1"/>
      <c r="G1" s="1"/>
      <c r="H1" s="1"/>
      <c r="I1" s="5"/>
      <c r="J1" s="5"/>
      <c r="K1" s="5"/>
      <c r="L1" s="5"/>
      <c r="M1" s="5"/>
    </row>
    <row r="2" spans="1:13" ht="24" thickBot="1">
      <c r="A2" s="1"/>
      <c r="B2" s="377" t="s">
        <v>2051</v>
      </c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9" ht="16.5" thickTop="1">
      <c r="A4" s="5"/>
      <c r="B4" s="92" t="s">
        <v>29</v>
      </c>
      <c r="C4" s="251"/>
      <c r="D4" s="252"/>
      <c r="E4" s="252"/>
      <c r="F4" s="252"/>
      <c r="G4" s="252"/>
      <c r="H4" s="252"/>
      <c r="I4" s="252"/>
      <c r="J4" s="252"/>
      <c r="K4" s="252"/>
      <c r="L4" s="253"/>
      <c r="M4" s="138"/>
      <c r="N4" s="138"/>
      <c r="O4" s="138"/>
      <c r="P4" s="138"/>
      <c r="Q4" s="138"/>
      <c r="R4" s="138"/>
      <c r="S4" s="138"/>
    </row>
    <row r="5" spans="1:19" ht="13.5" thickBot="1">
      <c r="A5" s="5"/>
      <c r="B5" s="136"/>
      <c r="C5" s="132"/>
      <c r="D5" s="138"/>
      <c r="E5" s="138"/>
      <c r="F5" s="138"/>
      <c r="G5" s="138"/>
      <c r="H5" s="138"/>
      <c r="I5" s="138"/>
      <c r="J5" s="138"/>
      <c r="K5" s="138"/>
      <c r="L5" s="137"/>
      <c r="M5" s="138"/>
      <c r="N5" s="138"/>
      <c r="O5" s="138"/>
      <c r="P5" s="138"/>
      <c r="Q5" s="138"/>
      <c r="R5" s="138"/>
      <c r="S5" s="138"/>
    </row>
    <row r="6" spans="1:13" s="203" customFormat="1" ht="15.75" customHeight="1">
      <c r="A6" s="202"/>
      <c r="B6" s="254"/>
      <c r="C6" s="458" t="s">
        <v>70</v>
      </c>
      <c r="D6" s="460" t="s">
        <v>131</v>
      </c>
      <c r="E6" s="460"/>
      <c r="F6" s="460"/>
      <c r="G6" s="461"/>
      <c r="H6" s="460" t="s">
        <v>132</v>
      </c>
      <c r="I6" s="460"/>
      <c r="J6" s="460"/>
      <c r="K6" s="462"/>
      <c r="L6" s="255"/>
      <c r="M6" s="202"/>
    </row>
    <row r="7" spans="1:13" s="203" customFormat="1" ht="24" customHeight="1" thickBot="1">
      <c r="A7" s="202"/>
      <c r="B7" s="254"/>
      <c r="C7" s="459"/>
      <c r="D7" s="256" t="s">
        <v>117</v>
      </c>
      <c r="E7" s="257" t="s">
        <v>71</v>
      </c>
      <c r="F7" s="256" t="s">
        <v>72</v>
      </c>
      <c r="G7" s="258" t="s">
        <v>73</v>
      </c>
      <c r="H7" s="256" t="s">
        <v>130</v>
      </c>
      <c r="I7" s="257" t="s">
        <v>71</v>
      </c>
      <c r="J7" s="256" t="s">
        <v>72</v>
      </c>
      <c r="K7" s="259" t="s">
        <v>73</v>
      </c>
      <c r="L7" s="255"/>
      <c r="M7" s="202"/>
    </row>
    <row r="8" spans="1:13" s="203" customFormat="1" ht="13.5" thickBot="1">
      <c r="A8" s="202"/>
      <c r="B8" s="254"/>
      <c r="C8" s="260"/>
      <c r="D8" s="261"/>
      <c r="E8" s="261"/>
      <c r="F8" s="261"/>
      <c r="G8" s="262"/>
      <c r="H8" s="261"/>
      <c r="I8" s="261"/>
      <c r="J8" s="261"/>
      <c r="K8" s="262"/>
      <c r="L8" s="255"/>
      <c r="M8" s="202"/>
    </row>
    <row r="9" spans="1:13" s="203" customFormat="1" ht="15" customHeight="1">
      <c r="A9" s="202"/>
      <c r="B9" s="254"/>
      <c r="C9" s="263" t="s">
        <v>74</v>
      </c>
      <c r="D9" s="297"/>
      <c r="E9" s="62">
        <f>D9</f>
        <v>0</v>
      </c>
      <c r="F9" s="66"/>
      <c r="G9" s="66"/>
      <c r="H9" s="297"/>
      <c r="I9" s="62">
        <f>+H9</f>
        <v>0</v>
      </c>
      <c r="J9" s="60"/>
      <c r="K9" s="66"/>
      <c r="L9" s="255"/>
      <c r="M9" s="202"/>
    </row>
    <row r="10" spans="1:13" s="203" customFormat="1" ht="15" customHeight="1">
      <c r="A10" s="202"/>
      <c r="B10" s="254"/>
      <c r="C10" s="264" t="s">
        <v>140</v>
      </c>
      <c r="D10" s="298"/>
      <c r="E10" s="63">
        <f>D10</f>
        <v>0</v>
      </c>
      <c r="F10" s="38"/>
      <c r="G10" s="38"/>
      <c r="H10" s="298"/>
      <c r="I10" s="64">
        <f>+H10</f>
        <v>0</v>
      </c>
      <c r="J10" s="38"/>
      <c r="K10" s="38"/>
      <c r="L10" s="255"/>
      <c r="M10" s="202"/>
    </row>
    <row r="11" spans="1:13" s="203" customFormat="1" ht="15" customHeight="1">
      <c r="A11" s="202"/>
      <c r="B11" s="254"/>
      <c r="C11" s="264" t="s">
        <v>138</v>
      </c>
      <c r="D11" s="298"/>
      <c r="E11" s="63">
        <f>D11</f>
        <v>0</v>
      </c>
      <c r="F11" s="38"/>
      <c r="G11" s="38"/>
      <c r="H11" s="298"/>
      <c r="I11" s="64">
        <f>+H11</f>
        <v>0</v>
      </c>
      <c r="J11" s="38"/>
      <c r="K11" s="38"/>
      <c r="L11" s="255"/>
      <c r="M11" s="202"/>
    </row>
    <row r="12" spans="1:13" s="203" customFormat="1" ht="38.25">
      <c r="A12" s="202"/>
      <c r="B12" s="254"/>
      <c r="C12" s="265" t="s">
        <v>139</v>
      </c>
      <c r="D12" s="298"/>
      <c r="E12" s="63">
        <f>D12*0.7</f>
        <v>0</v>
      </c>
      <c r="F12" s="63">
        <f>D12*0.3</f>
        <v>0</v>
      </c>
      <c r="G12" s="67"/>
      <c r="H12" s="298"/>
      <c r="I12" s="64">
        <f>H12*0.7</f>
        <v>0</v>
      </c>
      <c r="J12" s="63">
        <f>H12*0.3</f>
        <v>0</v>
      </c>
      <c r="K12" s="67"/>
      <c r="L12" s="255"/>
      <c r="M12" s="202"/>
    </row>
    <row r="13" spans="1:13" s="203" customFormat="1" ht="15" customHeight="1">
      <c r="A13" s="202"/>
      <c r="B13" s="254"/>
      <c r="C13" s="264" t="s">
        <v>133</v>
      </c>
      <c r="D13" s="266">
        <f>+G13+F13</f>
        <v>0</v>
      </c>
      <c r="E13" s="38"/>
      <c r="F13" s="298"/>
      <c r="G13" s="298"/>
      <c r="H13" s="266">
        <f>+K13+J13</f>
        <v>0</v>
      </c>
      <c r="I13" s="38"/>
      <c r="J13" s="298"/>
      <c r="K13" s="298"/>
      <c r="L13" s="255"/>
      <c r="M13" s="202"/>
    </row>
    <row r="14" spans="1:13" s="203" customFormat="1" ht="15" customHeight="1">
      <c r="A14" s="202"/>
      <c r="B14" s="254"/>
      <c r="C14" s="264" t="s">
        <v>75</v>
      </c>
      <c r="D14" s="298"/>
      <c r="E14" s="38"/>
      <c r="F14" s="63">
        <f>D14</f>
        <v>0</v>
      </c>
      <c r="G14" s="38"/>
      <c r="H14" s="298"/>
      <c r="I14" s="38"/>
      <c r="J14" s="63">
        <f>H14</f>
        <v>0</v>
      </c>
      <c r="K14" s="38"/>
      <c r="L14" s="255"/>
      <c r="M14" s="202"/>
    </row>
    <row r="15" spans="1:13" s="203" customFormat="1" ht="15" customHeight="1">
      <c r="A15" s="202"/>
      <c r="B15" s="254"/>
      <c r="C15" s="264" t="s">
        <v>137</v>
      </c>
      <c r="D15" s="298"/>
      <c r="E15" s="38"/>
      <c r="F15" s="38"/>
      <c r="G15" s="63">
        <f>D15</f>
        <v>0</v>
      </c>
      <c r="H15" s="298"/>
      <c r="I15" s="38"/>
      <c r="J15" s="38"/>
      <c r="K15" s="63">
        <f>H15</f>
        <v>0</v>
      </c>
      <c r="L15" s="255"/>
      <c r="M15" s="202"/>
    </row>
    <row r="16" spans="1:13" s="203" customFormat="1" ht="15" customHeight="1">
      <c r="A16" s="202"/>
      <c r="B16" s="254"/>
      <c r="C16" s="264" t="s">
        <v>141</v>
      </c>
      <c r="D16" s="298"/>
      <c r="E16" s="38"/>
      <c r="F16" s="38"/>
      <c r="G16" s="63">
        <f>D16</f>
        <v>0</v>
      </c>
      <c r="H16" s="298"/>
      <c r="I16" s="38"/>
      <c r="J16" s="38"/>
      <c r="K16" s="63">
        <f>H16</f>
        <v>0</v>
      </c>
      <c r="L16" s="255"/>
      <c r="M16" s="202"/>
    </row>
    <row r="17" spans="1:13" s="203" customFormat="1" ht="15" customHeight="1">
      <c r="A17" s="202"/>
      <c r="B17" s="254"/>
      <c r="C17" s="264" t="s">
        <v>76</v>
      </c>
      <c r="D17" s="298"/>
      <c r="E17" s="38"/>
      <c r="F17" s="38"/>
      <c r="G17" s="63">
        <f>D17</f>
        <v>0</v>
      </c>
      <c r="H17" s="298"/>
      <c r="I17" s="38"/>
      <c r="J17" s="38"/>
      <c r="K17" s="63">
        <f>H17</f>
        <v>0</v>
      </c>
      <c r="L17" s="255"/>
      <c r="M17" s="202"/>
    </row>
    <row r="18" spans="1:13" s="203" customFormat="1" ht="15" customHeight="1" thickBot="1">
      <c r="A18" s="202"/>
      <c r="B18" s="254"/>
      <c r="C18" s="264" t="s">
        <v>16</v>
      </c>
      <c r="D18" s="299"/>
      <c r="E18" s="61"/>
      <c r="F18" s="61"/>
      <c r="G18" s="65">
        <f>D18</f>
        <v>0</v>
      </c>
      <c r="H18" s="299"/>
      <c r="I18" s="61"/>
      <c r="J18" s="61"/>
      <c r="K18" s="65">
        <f>H18</f>
        <v>0</v>
      </c>
      <c r="L18" s="255"/>
      <c r="M18" s="202"/>
    </row>
    <row r="19" spans="1:13" s="203" customFormat="1" ht="15" customHeight="1" thickBot="1">
      <c r="A19" s="202"/>
      <c r="B19" s="254"/>
      <c r="C19" s="267" t="s">
        <v>67</v>
      </c>
      <c r="D19" s="39">
        <f>SUM(D9:D18)</f>
        <v>0</v>
      </c>
      <c r="E19" s="39">
        <f aca="true" t="shared" si="0" ref="E19:K19">SUM(E9:E18)</f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255"/>
      <c r="M19" s="202"/>
    </row>
    <row r="20" spans="2:12" s="202" customFormat="1" ht="12.75" customHeight="1" thickBot="1">
      <c r="B20" s="268"/>
      <c r="C20" s="269"/>
      <c r="D20" s="270"/>
      <c r="E20" s="270"/>
      <c r="F20" s="271"/>
      <c r="G20" s="272"/>
      <c r="H20" s="272"/>
      <c r="I20" s="272"/>
      <c r="J20" s="272"/>
      <c r="K20" s="272"/>
      <c r="L20" s="273"/>
    </row>
    <row r="21" spans="3:6" s="202" customFormat="1" ht="12.75" customHeight="1" thickBot="1" thickTop="1">
      <c r="C21" s="274"/>
      <c r="D21" s="275"/>
      <c r="E21" s="275"/>
      <c r="F21" s="276"/>
    </row>
    <row r="22" spans="2:12" s="202" customFormat="1" ht="16.5" thickTop="1">
      <c r="B22" s="92" t="s">
        <v>134</v>
      </c>
      <c r="C22" s="251"/>
      <c r="D22" s="277"/>
      <c r="E22" s="277"/>
      <c r="F22" s="277"/>
      <c r="G22" s="277"/>
      <c r="H22" s="277"/>
      <c r="I22" s="277"/>
      <c r="J22" s="277"/>
      <c r="K22" s="277"/>
      <c r="L22" s="278"/>
    </row>
    <row r="23" spans="2:12" s="202" customFormat="1" ht="12.75" customHeight="1" thickBot="1">
      <c r="B23" s="136"/>
      <c r="C23" s="132"/>
      <c r="D23" s="145"/>
      <c r="E23" s="145"/>
      <c r="F23" s="145"/>
      <c r="G23" s="145"/>
      <c r="H23" s="145"/>
      <c r="I23" s="145"/>
      <c r="J23" s="145"/>
      <c r="K23" s="145"/>
      <c r="L23" s="279"/>
    </row>
    <row r="24" spans="2:12" s="202" customFormat="1" ht="15" customHeight="1">
      <c r="B24" s="254"/>
      <c r="C24" s="458" t="s">
        <v>70</v>
      </c>
      <c r="D24" s="460" t="s">
        <v>131</v>
      </c>
      <c r="E24" s="460"/>
      <c r="F24" s="460"/>
      <c r="G24" s="461"/>
      <c r="H24" s="460" t="s">
        <v>132</v>
      </c>
      <c r="I24" s="460"/>
      <c r="J24" s="460"/>
      <c r="K24" s="462"/>
      <c r="L24" s="255"/>
    </row>
    <row r="25" spans="1:13" s="203" customFormat="1" ht="24" customHeight="1" thickBot="1">
      <c r="A25" s="202"/>
      <c r="B25" s="254"/>
      <c r="C25" s="459"/>
      <c r="D25" s="256" t="s">
        <v>117</v>
      </c>
      <c r="E25" s="257" t="s">
        <v>71</v>
      </c>
      <c r="F25" s="256" t="s">
        <v>72</v>
      </c>
      <c r="G25" s="258" t="s">
        <v>73</v>
      </c>
      <c r="H25" s="256" t="s">
        <v>130</v>
      </c>
      <c r="I25" s="257" t="s">
        <v>71</v>
      </c>
      <c r="J25" s="256" t="s">
        <v>72</v>
      </c>
      <c r="K25" s="259" t="s">
        <v>73</v>
      </c>
      <c r="L25" s="255"/>
      <c r="M25" s="202"/>
    </row>
    <row r="26" spans="1:13" s="203" customFormat="1" ht="13.5" thickBot="1">
      <c r="A26" s="202"/>
      <c r="B26" s="254"/>
      <c r="C26" s="260"/>
      <c r="D26" s="261"/>
      <c r="E26" s="261"/>
      <c r="F26" s="261"/>
      <c r="G26" s="262"/>
      <c r="H26" s="261"/>
      <c r="I26" s="261"/>
      <c r="J26" s="261"/>
      <c r="K26" s="262"/>
      <c r="L26" s="255"/>
      <c r="M26" s="202"/>
    </row>
    <row r="27" spans="1:13" s="203" customFormat="1" ht="15" customHeight="1">
      <c r="A27" s="202"/>
      <c r="B27" s="254"/>
      <c r="C27" s="263" t="s">
        <v>74</v>
      </c>
      <c r="D27" s="297"/>
      <c r="E27" s="62">
        <f>D27</f>
        <v>0</v>
      </c>
      <c r="F27" s="66"/>
      <c r="G27" s="66"/>
      <c r="H27" s="297"/>
      <c r="I27" s="62">
        <f>+H27</f>
        <v>0</v>
      </c>
      <c r="J27" s="60"/>
      <c r="K27" s="66"/>
      <c r="L27" s="255"/>
      <c r="M27" s="202"/>
    </row>
    <row r="28" spans="1:13" s="203" customFormat="1" ht="15" customHeight="1">
      <c r="A28" s="202"/>
      <c r="B28" s="254"/>
      <c r="C28" s="264" t="s">
        <v>140</v>
      </c>
      <c r="D28" s="298"/>
      <c r="E28" s="63">
        <f>D28</f>
        <v>0</v>
      </c>
      <c r="F28" s="38"/>
      <c r="G28" s="38"/>
      <c r="H28" s="298"/>
      <c r="I28" s="64">
        <f>+H28</f>
        <v>0</v>
      </c>
      <c r="J28" s="38"/>
      <c r="K28" s="38"/>
      <c r="L28" s="255"/>
      <c r="M28" s="202"/>
    </row>
    <row r="29" spans="1:13" s="203" customFormat="1" ht="15" customHeight="1">
      <c r="A29" s="202"/>
      <c r="B29" s="254"/>
      <c r="C29" s="264" t="s">
        <v>138</v>
      </c>
      <c r="D29" s="298"/>
      <c r="E29" s="63">
        <f>D29</f>
        <v>0</v>
      </c>
      <c r="F29" s="38"/>
      <c r="G29" s="38"/>
      <c r="H29" s="298"/>
      <c r="I29" s="64">
        <f>+H29</f>
        <v>0</v>
      </c>
      <c r="J29" s="38"/>
      <c r="K29" s="38"/>
      <c r="L29" s="255"/>
      <c r="M29" s="202"/>
    </row>
    <row r="30" spans="1:13" s="203" customFormat="1" ht="38.25">
      <c r="A30" s="202"/>
      <c r="B30" s="254"/>
      <c r="C30" s="265" t="s">
        <v>139</v>
      </c>
      <c r="D30" s="298"/>
      <c r="E30" s="63">
        <f>D30*0.7</f>
        <v>0</v>
      </c>
      <c r="F30" s="63">
        <f>D30*0.3</f>
        <v>0</v>
      </c>
      <c r="G30" s="67"/>
      <c r="H30" s="298"/>
      <c r="I30" s="64">
        <f>H30*0.7</f>
        <v>0</v>
      </c>
      <c r="J30" s="63">
        <f>H30*0.3</f>
        <v>0</v>
      </c>
      <c r="K30" s="67"/>
      <c r="L30" s="255"/>
      <c r="M30" s="202"/>
    </row>
    <row r="31" spans="1:13" s="203" customFormat="1" ht="15" customHeight="1">
      <c r="A31" s="202"/>
      <c r="B31" s="254"/>
      <c r="C31" s="264" t="s">
        <v>133</v>
      </c>
      <c r="D31" s="266">
        <f>+G31+F31</f>
        <v>0</v>
      </c>
      <c r="E31" s="38"/>
      <c r="F31" s="298"/>
      <c r="G31" s="298"/>
      <c r="H31" s="266">
        <f>+K31+J31</f>
        <v>0</v>
      </c>
      <c r="I31" s="38"/>
      <c r="J31" s="298"/>
      <c r="K31" s="298"/>
      <c r="L31" s="255"/>
      <c r="M31" s="202"/>
    </row>
    <row r="32" spans="1:13" s="203" customFormat="1" ht="15" customHeight="1">
      <c r="A32" s="202"/>
      <c r="B32" s="254"/>
      <c r="C32" s="264" t="s">
        <v>75</v>
      </c>
      <c r="D32" s="298"/>
      <c r="E32" s="38"/>
      <c r="F32" s="63">
        <f>D32</f>
        <v>0</v>
      </c>
      <c r="G32" s="38"/>
      <c r="H32" s="298"/>
      <c r="I32" s="38"/>
      <c r="J32" s="63">
        <f>H32</f>
        <v>0</v>
      </c>
      <c r="K32" s="38"/>
      <c r="L32" s="255"/>
      <c r="M32" s="202"/>
    </row>
    <row r="33" spans="1:13" s="203" customFormat="1" ht="15" customHeight="1">
      <c r="A33" s="202"/>
      <c r="B33" s="254"/>
      <c r="C33" s="264" t="s">
        <v>137</v>
      </c>
      <c r="D33" s="298"/>
      <c r="E33" s="38"/>
      <c r="F33" s="38"/>
      <c r="G33" s="63">
        <f>D33</f>
        <v>0</v>
      </c>
      <c r="H33" s="298"/>
      <c r="I33" s="38"/>
      <c r="J33" s="38"/>
      <c r="K33" s="63">
        <f>H33</f>
        <v>0</v>
      </c>
      <c r="L33" s="255"/>
      <c r="M33" s="202"/>
    </row>
    <row r="34" spans="1:13" s="203" customFormat="1" ht="15" customHeight="1">
      <c r="A34" s="202"/>
      <c r="B34" s="254"/>
      <c r="C34" s="264" t="s">
        <v>141</v>
      </c>
      <c r="D34" s="298"/>
      <c r="E34" s="38"/>
      <c r="F34" s="38"/>
      <c r="G34" s="63">
        <f>D34</f>
        <v>0</v>
      </c>
      <c r="H34" s="298"/>
      <c r="I34" s="38"/>
      <c r="J34" s="38"/>
      <c r="K34" s="63">
        <f>H34</f>
        <v>0</v>
      </c>
      <c r="L34" s="255"/>
      <c r="M34" s="202"/>
    </row>
    <row r="35" spans="1:13" s="203" customFormat="1" ht="15" customHeight="1">
      <c r="A35" s="202"/>
      <c r="B35" s="254"/>
      <c r="C35" s="264" t="s">
        <v>76</v>
      </c>
      <c r="D35" s="298"/>
      <c r="E35" s="38"/>
      <c r="F35" s="38"/>
      <c r="G35" s="63">
        <f>D35</f>
        <v>0</v>
      </c>
      <c r="H35" s="298"/>
      <c r="I35" s="38"/>
      <c r="J35" s="38"/>
      <c r="K35" s="63">
        <f>H35</f>
        <v>0</v>
      </c>
      <c r="L35" s="255"/>
      <c r="M35" s="202"/>
    </row>
    <row r="36" spans="1:13" s="203" customFormat="1" ht="15" customHeight="1" thickBot="1">
      <c r="A36" s="202"/>
      <c r="B36" s="254"/>
      <c r="C36" s="264" t="s">
        <v>16</v>
      </c>
      <c r="D36" s="299"/>
      <c r="E36" s="61"/>
      <c r="F36" s="61"/>
      <c r="G36" s="65">
        <f>D36</f>
        <v>0</v>
      </c>
      <c r="H36" s="299"/>
      <c r="I36" s="61"/>
      <c r="J36" s="61"/>
      <c r="K36" s="65">
        <f>H36</f>
        <v>0</v>
      </c>
      <c r="L36" s="255"/>
      <c r="M36" s="202"/>
    </row>
    <row r="37" spans="1:13" s="203" customFormat="1" ht="15" customHeight="1" thickBot="1">
      <c r="A37" s="202"/>
      <c r="B37" s="254"/>
      <c r="C37" s="267" t="s">
        <v>67</v>
      </c>
      <c r="D37" s="39">
        <f aca="true" t="shared" si="1" ref="D37:K37">SUM(D27:D36)</f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255"/>
      <c r="M37" s="202"/>
    </row>
    <row r="38" spans="1:13" s="203" customFormat="1" ht="13.5" thickBot="1">
      <c r="A38" s="202"/>
      <c r="B38" s="268"/>
      <c r="C38" s="269"/>
      <c r="D38" s="270"/>
      <c r="E38" s="270"/>
      <c r="F38" s="271"/>
      <c r="G38" s="272"/>
      <c r="H38" s="272"/>
      <c r="I38" s="272"/>
      <c r="J38" s="272"/>
      <c r="K38" s="272"/>
      <c r="L38" s="273"/>
      <c r="M38" s="202"/>
    </row>
    <row r="39" spans="1:13" s="203" customFormat="1" ht="13.5" thickTop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</sheetData>
  <sheetProtection sheet="1" selectLockedCells="1"/>
  <mergeCells count="7">
    <mergeCell ref="C24:C25"/>
    <mergeCell ref="D24:G24"/>
    <mergeCell ref="H24:K24"/>
    <mergeCell ref="B2:L2"/>
    <mergeCell ref="D6:G6"/>
    <mergeCell ref="C6:C7"/>
    <mergeCell ref="H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pylenen</dc:creator>
  <cp:keywords/>
  <dc:description/>
  <cp:lastModifiedBy>CNSA</cp:lastModifiedBy>
  <cp:lastPrinted>2014-04-30T12:43:02Z</cp:lastPrinted>
  <dcterms:created xsi:type="dcterms:W3CDTF">2011-03-10T15:46:08Z</dcterms:created>
  <dcterms:modified xsi:type="dcterms:W3CDTF">2019-03-08T16:18:05Z</dcterms:modified>
  <cp:category/>
  <cp:version/>
  <cp:contentType/>
  <cp:contentStatus/>
</cp:coreProperties>
</file>